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600" windowHeight="11760" tabRatio="883"/>
  </bookViews>
  <sheets>
    <sheet name="SUMAR" sheetId="25" r:id="rId1"/>
    <sheet name="Kapitola 01P" sheetId="19" r:id="rId2"/>
    <sheet name="Kapitola 02P" sheetId="20" r:id="rId3"/>
    <sheet name="Kapitola 03P" sheetId="21" r:id="rId4"/>
    <sheet name="Kapitola 04P" sheetId="23" r:id="rId5"/>
    <sheet name="Kapitola 05P" sheetId="17" r:id="rId6"/>
    <sheet name="Kapitola 06P" sheetId="18" r:id="rId7"/>
    <sheet name="Kapitola 07P" sheetId="16" r:id="rId8"/>
    <sheet name="Kapitola 08P" sheetId="22" r:id="rId9"/>
    <sheet name="Kapitola 09P" sheetId="15" r:id="rId10"/>
    <sheet name="Kapitola 10P" sheetId="24" r:id="rId11"/>
  </sheets>
  <definedNames>
    <definedName name="_xlnm.Print_Titles" localSheetId="2">'Kapitola 02P'!$9:$11</definedName>
    <definedName name="_xlnm.Print_Titles" localSheetId="3">'Kapitola 03P'!$9:$11</definedName>
    <definedName name="_xlnm.Print_Area" localSheetId="8">'Kapitola 08P'!$A$1:$J$43</definedName>
  </definedNames>
  <calcPr calcId="145621"/>
</workbook>
</file>

<file path=xl/calcChain.xml><?xml version="1.0" encoding="utf-8"?>
<calcChain xmlns="http://schemas.openxmlformats.org/spreadsheetml/2006/main">
  <c r="G52" i="25" l="1"/>
  <c r="E52" i="25"/>
  <c r="F51" i="25"/>
  <c r="F52" i="25"/>
  <c r="G48" i="25"/>
  <c r="E48" i="25"/>
  <c r="F47" i="25"/>
  <c r="F46" i="25"/>
  <c r="F48" i="25" s="1"/>
  <c r="G43" i="25"/>
  <c r="E43" i="25"/>
  <c r="F42" i="25"/>
  <c r="F41" i="25"/>
  <c r="F40" i="25"/>
  <c r="F43" i="25" s="1"/>
  <c r="F39" i="25"/>
  <c r="G36" i="25"/>
  <c r="E36" i="25"/>
  <c r="F35" i="25"/>
  <c r="F36" i="25"/>
  <c r="G32" i="25"/>
  <c r="E32" i="25"/>
  <c r="F31" i="25"/>
  <c r="F32" i="25"/>
  <c r="G28" i="25"/>
  <c r="E28" i="25"/>
  <c r="F27" i="25"/>
  <c r="F26" i="25"/>
  <c r="F28" i="25" s="1"/>
  <c r="G23" i="25"/>
  <c r="E23" i="25"/>
  <c r="F22" i="25"/>
  <c r="F21" i="25"/>
  <c r="F23" i="25"/>
  <c r="G18" i="25"/>
  <c r="E18" i="25"/>
  <c r="F17" i="25"/>
  <c r="F18" i="25" s="1"/>
  <c r="G14" i="25"/>
  <c r="E14" i="25"/>
  <c r="E54" i="25"/>
  <c r="F13" i="25"/>
  <c r="F12" i="25"/>
  <c r="F14" i="25" s="1"/>
  <c r="G9" i="25"/>
  <c r="G54" i="25"/>
  <c r="E9" i="25"/>
  <c r="F8" i="25"/>
  <c r="F7" i="25"/>
  <c r="F9" i="25" s="1"/>
  <c r="I16" i="24"/>
  <c r="H16" i="24"/>
  <c r="G16" i="24"/>
  <c r="F16" i="24"/>
  <c r="E16" i="24"/>
  <c r="J16" i="24" s="1"/>
  <c r="J14" i="24"/>
  <c r="J13" i="24"/>
  <c r="I39" i="23"/>
  <c r="H39" i="23"/>
  <c r="G39" i="23"/>
  <c r="F39" i="23"/>
  <c r="E39" i="23"/>
  <c r="J39" i="23" s="1"/>
  <c r="J37" i="23"/>
  <c r="J36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I43" i="22"/>
  <c r="H43" i="22"/>
  <c r="G43" i="22"/>
  <c r="F43" i="22"/>
  <c r="E43" i="22"/>
  <c r="J43" i="22" s="1"/>
  <c r="J41" i="22"/>
  <c r="J40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3" i="22"/>
  <c r="J22" i="22"/>
  <c r="J21" i="22"/>
  <c r="J20" i="22"/>
  <c r="J19" i="22"/>
  <c r="J18" i="22"/>
  <c r="J17" i="22"/>
  <c r="J14" i="22"/>
  <c r="J13" i="22"/>
  <c r="I102" i="21"/>
  <c r="H102" i="21"/>
  <c r="G102" i="21"/>
  <c r="F102" i="21"/>
  <c r="J102" i="21"/>
  <c r="E102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I123" i="20"/>
  <c r="H123" i="20"/>
  <c r="G123" i="20"/>
  <c r="F123" i="20"/>
  <c r="E123" i="20"/>
  <c r="J123" i="20" s="1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J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I38" i="19"/>
  <c r="H38" i="19"/>
  <c r="G38" i="19"/>
  <c r="F38" i="19"/>
  <c r="E38" i="19"/>
  <c r="J38" i="19" s="1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3" i="19"/>
  <c r="I49" i="18"/>
  <c r="H49" i="18"/>
  <c r="G49" i="18"/>
  <c r="F49" i="18"/>
  <c r="E49" i="18"/>
  <c r="J49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I69" i="17"/>
  <c r="H69" i="17"/>
  <c r="G69" i="17"/>
  <c r="F69" i="17"/>
  <c r="E69" i="17"/>
  <c r="J69" i="17" s="1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3" i="17"/>
  <c r="J22" i="17"/>
  <c r="J21" i="17"/>
  <c r="J20" i="17"/>
  <c r="J19" i="17"/>
  <c r="J18" i="17"/>
  <c r="J17" i="17"/>
  <c r="J16" i="17"/>
  <c r="J15" i="17"/>
  <c r="J14" i="17"/>
  <c r="J13" i="17"/>
  <c r="I24" i="16"/>
  <c r="H24" i="16"/>
  <c r="G24" i="16"/>
  <c r="F24" i="16"/>
  <c r="E24" i="16"/>
  <c r="J24" i="16"/>
  <c r="J22" i="16"/>
  <c r="J21" i="16"/>
  <c r="J20" i="16"/>
  <c r="J19" i="16"/>
  <c r="J18" i="16"/>
  <c r="J17" i="16"/>
  <c r="J16" i="16"/>
  <c r="J15" i="16"/>
  <c r="J14" i="16"/>
  <c r="J13" i="16"/>
  <c r="I52" i="15"/>
  <c r="H52" i="15"/>
  <c r="J52" i="15" s="1"/>
  <c r="G52" i="15"/>
  <c r="F52" i="15"/>
  <c r="E52" i="15"/>
  <c r="J50" i="15"/>
  <c r="J49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F54" i="25" l="1"/>
</calcChain>
</file>

<file path=xl/sharedStrings.xml><?xml version="1.0" encoding="utf-8"?>
<sst xmlns="http://schemas.openxmlformats.org/spreadsheetml/2006/main" count="1824" uniqueCount="826">
  <si>
    <t>Kapitola</t>
  </si>
  <si>
    <t>01 - Rozvoj obce</t>
  </si>
  <si>
    <t>Správce: 0003 - Ing. Radek Lacko</t>
  </si>
  <si>
    <t>Správce: 0004 - RNDr. Jana Plamínková</t>
  </si>
  <si>
    <t>Správce: 0006 - RNDr. Jana Plamínková</t>
  </si>
  <si>
    <t>CELKEM</t>
  </si>
  <si>
    <t>02 - Městská infrastuktura</t>
  </si>
  <si>
    <t>Správce: 0011 - Jan Wolf</t>
  </si>
  <si>
    <t>03 - Doprava</t>
  </si>
  <si>
    <t>Správce: 0014 - Petr Dolínek</t>
  </si>
  <si>
    <t>04 - Školství, mládež a sport</t>
  </si>
  <si>
    <t>Správce: 0005 - Petr Dolínek</t>
  </si>
  <si>
    <t>05 - Zdravotnictví a sociální oblast</t>
  </si>
  <si>
    <t>06 - Kultura a cestovní ruch</t>
  </si>
  <si>
    <t>Správce: 0007 - Jan Wolf</t>
  </si>
  <si>
    <t>07 - Bezpečnost</t>
  </si>
  <si>
    <t>Správce: 0001 - Bc. Libor Hadrava</t>
  </si>
  <si>
    <t>08 - Hospodářství</t>
  </si>
  <si>
    <t>Správce: 0008 - Bc. Libor Hadrava</t>
  </si>
  <si>
    <t>09 - Vnitřní správa</t>
  </si>
  <si>
    <t>Správce: 0012 - ředitelka MHMP</t>
  </si>
  <si>
    <t>10 - Pokladní správa</t>
  </si>
  <si>
    <t>Správce: 0013 - prof. Ing. Eva Kislingerová, CSc.</t>
  </si>
  <si>
    <t>PODLE ROZPOČTOVÝCH KAPITOL A SPRÁVCŮ (v tis. Kč)</t>
  </si>
  <si>
    <t>za VLASTNÍ HLAVNÍ MĚSTO PRAHU</t>
  </si>
  <si>
    <t/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</si>
  <si>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</si>
  <si>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</si>
  <si>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</si>
  <si>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</si>
  <si>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</si>
  <si>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</si>
  <si>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</si>
  <si>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31.12.2014</t>
  </si>
  <si>
    <t>Rozpočet schválený na r.2015</t>
  </si>
  <si>
    <t>Rozpočet upravený na r.2015</t>
  </si>
  <si>
    <t>Zbývá dofinancovat celkem</t>
  </si>
  <si>
    <t>Správce: 0006 - 0006 - RNDr. Jana Plamínková</t>
  </si>
  <si>
    <t>MHMP - OSI</t>
  </si>
  <si>
    <t>0000000</t>
  </si>
  <si>
    <t>Kolektor Žižkov II.</t>
  </si>
  <si>
    <t>Náplavka Holešovice</t>
  </si>
  <si>
    <t>Náplavka Ledárny</t>
  </si>
  <si>
    <t>0000090</t>
  </si>
  <si>
    <t>IP pro stavby v kap.01</t>
  </si>
  <si>
    <t>0000187</t>
  </si>
  <si>
    <t>Kolektor Václavské náměstí</t>
  </si>
  <si>
    <t>0004500</t>
  </si>
  <si>
    <t>Kolektor Centrum I.</t>
  </si>
  <si>
    <t>0008264</t>
  </si>
  <si>
    <t>Pobřežní III, et. 0003 - proplachovací kanál Karlín</t>
  </si>
  <si>
    <t>0008615</t>
  </si>
  <si>
    <t>Kolektor Hlávkův most</t>
  </si>
  <si>
    <t>0008783</t>
  </si>
  <si>
    <t>Podjezd Chlumecká</t>
  </si>
  <si>
    <t>0040555</t>
  </si>
  <si>
    <t>Zokruhování výtlačného řadu Praha východ</t>
  </si>
  <si>
    <t>MHMP - OTV</t>
  </si>
  <si>
    <t>0042700</t>
  </si>
  <si>
    <t>Revitalizace Malostranského náměstí</t>
  </si>
  <si>
    <t>Dofakturace pro kap. 01</t>
  </si>
  <si>
    <t>IP pro kap. 01</t>
  </si>
  <si>
    <t>Revitalizace Karlova náměstí, etapa II.</t>
  </si>
  <si>
    <t>Revitalizace nádr. Horní Měcholupy</t>
  </si>
  <si>
    <t>Celkem správce: 0006 - 0006 - RNDr. Jana Plamínková</t>
  </si>
  <si>
    <t xml:space="preserve">KAPITÁLOVÉ VÝDAJE CELKEM </t>
  </si>
  <si>
    <t>LESY HMP</t>
  </si>
  <si>
    <t>Areál LHMP - Práčská 1885</t>
  </si>
  <si>
    <t>Centrum trvalé udržitelnosti Kbely</t>
  </si>
  <si>
    <t>Rekonstrukce Strážnice Milíčov</t>
  </si>
  <si>
    <t>0006573</t>
  </si>
  <si>
    <t>SZNR</t>
  </si>
  <si>
    <t>MHMP - OCP</t>
  </si>
  <si>
    <t>Revitalizace Letenských sadů</t>
  </si>
  <si>
    <t>0002003</t>
  </si>
  <si>
    <t>Výkupy lesních pozemků</t>
  </si>
  <si>
    <t>0004527</t>
  </si>
  <si>
    <t>Komplex zahrad na Petříně</t>
  </si>
  <si>
    <t>0004859</t>
  </si>
  <si>
    <t>Stromovka - obnova, I. etapa</t>
  </si>
  <si>
    <t>0005284</t>
  </si>
  <si>
    <t>Investice související s areály zeleně</t>
  </si>
  <si>
    <t>0006954</t>
  </si>
  <si>
    <t>Obora Hvězda-obnova</t>
  </si>
  <si>
    <t>0007528</t>
  </si>
  <si>
    <t>Plán odpadového hospodářství - kompostárny,SD</t>
  </si>
  <si>
    <t>0008305</t>
  </si>
  <si>
    <t>Realizace nových ploch lesů</t>
  </si>
  <si>
    <t>0008653</t>
  </si>
  <si>
    <t>Realizace opatření vyplýv. z energet. auditů</t>
  </si>
  <si>
    <t>0040413</t>
  </si>
  <si>
    <t>Výkup vodních ploch</t>
  </si>
  <si>
    <t>0041459</t>
  </si>
  <si>
    <t>Pilotní projekty v životním prostředí</t>
  </si>
  <si>
    <t>0041881</t>
  </si>
  <si>
    <t>Revitalizace vodních nádrží</t>
  </si>
  <si>
    <t>0042172</t>
  </si>
  <si>
    <t>Revitalizace a protipovodńové úpravy vodních toků</t>
  </si>
  <si>
    <t>Celková přestavba Císařského ostrova</t>
  </si>
  <si>
    <t>Výkupy pozemků ke kanalizačnímu sběrači G vč. G6</t>
  </si>
  <si>
    <t>0006963</t>
  </si>
  <si>
    <t>Celk. přest. a rozšíření ÚČOV na Císař. ostrově</t>
  </si>
  <si>
    <t>0008548</t>
  </si>
  <si>
    <t>Kanal. sběrač H - prodl. do Běchovic</t>
  </si>
  <si>
    <t>0008781</t>
  </si>
  <si>
    <t>Prodloužení sběrače "T" do  Třebonic</t>
  </si>
  <si>
    <t>0042358</t>
  </si>
  <si>
    <t>Nebušický sběrač</t>
  </si>
  <si>
    <t>0042475</t>
  </si>
  <si>
    <t>IP pro kap.02</t>
  </si>
  <si>
    <t>Kanalizace Nad Koupadly</t>
  </si>
  <si>
    <t>Rekonstrukce Bělohorské ulice</t>
  </si>
  <si>
    <t>Rekonstrukce Vinohradské ulice</t>
  </si>
  <si>
    <t>Rekonstrukce ulice Táborská</t>
  </si>
  <si>
    <t>Zpracování generelu DK</t>
  </si>
  <si>
    <t>0000012</t>
  </si>
  <si>
    <t>Protipovod.opatř.na ochr.HMP</t>
  </si>
  <si>
    <t>0000013</t>
  </si>
  <si>
    <t>BABA II - rekon.IS</t>
  </si>
  <si>
    <t>0000050</t>
  </si>
  <si>
    <t>TV Slivenec</t>
  </si>
  <si>
    <t>0000085</t>
  </si>
  <si>
    <t>TV Řepy</t>
  </si>
  <si>
    <t>0000088</t>
  </si>
  <si>
    <t>TV Libuš</t>
  </si>
  <si>
    <t>0000092</t>
  </si>
  <si>
    <t>TV Zličín</t>
  </si>
  <si>
    <t>0000093</t>
  </si>
  <si>
    <t>TV Kbely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</si>
  <si>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</si>
  <si>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</si>
  <si>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</si>
  <si>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</si>
  <si>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</si>
  <si>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</si>
  <si>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</si>
  <si>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</si>
  <si>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0000117</t>
  </si>
  <si>
    <t>TV Zbuzanská</t>
  </si>
  <si>
    <t>0000133</t>
  </si>
  <si>
    <t>TV Ďáblice</t>
  </si>
  <si>
    <t>0000134</t>
  </si>
  <si>
    <t>TV Dolní Počernice</t>
  </si>
  <si>
    <t>0000137</t>
  </si>
  <si>
    <t>TV Kyje - Hutě</t>
  </si>
  <si>
    <t>0000138</t>
  </si>
  <si>
    <t>TV Kunratice</t>
  </si>
  <si>
    <t>0000152</t>
  </si>
  <si>
    <t>TV  Dolní Chabry</t>
  </si>
  <si>
    <t>0000161</t>
  </si>
  <si>
    <t>TV Kolovraty</t>
  </si>
  <si>
    <t>0000196</t>
  </si>
  <si>
    <t>TV Klánovice</t>
  </si>
  <si>
    <t>0000204</t>
  </si>
  <si>
    <t>TV Nebušice</t>
  </si>
  <si>
    <t>0003082</t>
  </si>
  <si>
    <t>TV Radotín</t>
  </si>
  <si>
    <t>0003103</t>
  </si>
  <si>
    <t>TV Lochkov</t>
  </si>
  <si>
    <t>0003106</t>
  </si>
  <si>
    <t>TV Suchdol</t>
  </si>
  <si>
    <t>0003111</t>
  </si>
  <si>
    <t>TV Lysolaje</t>
  </si>
  <si>
    <t>0003113</t>
  </si>
  <si>
    <t>TV Přední Kopanina</t>
  </si>
  <si>
    <t>0003119</t>
  </si>
  <si>
    <t>TV Čakovice</t>
  </si>
  <si>
    <t>0003127</t>
  </si>
  <si>
    <t>TV Běchovice</t>
  </si>
  <si>
    <t>0003136</t>
  </si>
  <si>
    <t>TV Satalice</t>
  </si>
  <si>
    <t>0003140</t>
  </si>
  <si>
    <t>TV Újezd nad Lesy</t>
  </si>
  <si>
    <t>0003151</t>
  </si>
  <si>
    <t>TV Dubeč</t>
  </si>
  <si>
    <t>0003168</t>
  </si>
  <si>
    <t>TV Křeslice</t>
  </si>
  <si>
    <t>0003171</t>
  </si>
  <si>
    <t>TV Štěrboholy</t>
  </si>
  <si>
    <t>0003295</t>
  </si>
  <si>
    <t>TV Horní Počernice</t>
  </si>
  <si>
    <t>0004506</t>
  </si>
  <si>
    <t>TV Velká Chuchle</t>
  </si>
  <si>
    <t>0004507</t>
  </si>
  <si>
    <t>TV Vokovice</t>
  </si>
  <si>
    <t>0007133</t>
  </si>
  <si>
    <t>IP pro kapitolu 02</t>
  </si>
  <si>
    <t>0007499</t>
  </si>
  <si>
    <t>TV Dolní Měcholupy</t>
  </si>
  <si>
    <t>0007981</t>
  </si>
  <si>
    <t>TV Za Horou</t>
  </si>
  <si>
    <t>0008263</t>
  </si>
  <si>
    <t>P - 14, Aloisov</t>
  </si>
  <si>
    <t>0008498</t>
  </si>
  <si>
    <t>Vodovodní řad Nová Ves</t>
  </si>
  <si>
    <t>0008588</t>
  </si>
  <si>
    <t>TV Malá Ohrada</t>
  </si>
  <si>
    <t>0040018</t>
  </si>
  <si>
    <t>Dofakturace pro kap. 02</t>
  </si>
  <si>
    <t>0040022</t>
  </si>
  <si>
    <t>TV Troja</t>
  </si>
  <si>
    <t>0040297</t>
  </si>
  <si>
    <t>TV Hloubětín</t>
  </si>
  <si>
    <t>0040741</t>
  </si>
  <si>
    <t>TV Zahradní město</t>
  </si>
  <si>
    <t>0040954</t>
  </si>
  <si>
    <t>TV Bílá Hora</t>
  </si>
  <si>
    <t>0042124</t>
  </si>
  <si>
    <t>PPO 2013 -modernizace a rozšíření části PPO</t>
  </si>
  <si>
    <t>0042474</t>
  </si>
  <si>
    <t>Sanace a revitalizace skládky Velká Chuchle</t>
  </si>
  <si>
    <t>Správce: 0011 - 0011 - Jan Wolf</t>
  </si>
  <si>
    <t>BOTANICKÁ ZAHRADA HL.M.PRAHY</t>
  </si>
  <si>
    <t>Přemostění úvozu - spojení areálu VE a FM</t>
  </si>
  <si>
    <t>0006936</t>
  </si>
  <si>
    <t>Expozice</t>
  </si>
  <si>
    <t>0006937</t>
  </si>
  <si>
    <t>Infrastruktura</t>
  </si>
  <si>
    <t>0006938</t>
  </si>
  <si>
    <t>Návštěvnická vybavenost</t>
  </si>
  <si>
    <t>0008277</t>
  </si>
  <si>
    <t>Komunikace a parkoviště</t>
  </si>
  <si>
    <t>Vodovod Botanická zahrada</t>
  </si>
  <si>
    <t>0004508</t>
  </si>
  <si>
    <t>ZOO - Hrošinec a sloninec</t>
  </si>
  <si>
    <t>0042122</t>
  </si>
  <si>
    <t>ZOO - propojovací vodovod</t>
  </si>
  <si>
    <t>ZOOLOGICKÁ ZAHRADA HL. M. PRAHY</t>
  </si>
  <si>
    <t>Náhradní objekty za Bosnu</t>
  </si>
  <si>
    <t>0006826</t>
  </si>
  <si>
    <t>Technické zázemí</t>
  </si>
  <si>
    <t>0042123</t>
  </si>
  <si>
    <t>Pavilon goril - nový</t>
  </si>
  <si>
    <t>Celkem správce: 0011 - 0011 - Jan Wolf</t>
  </si>
  <si>
    <t>Správce: 0012 - 0012 - ředitelka MHMP</t>
  </si>
  <si>
    <t>MHMP - AMP</t>
  </si>
  <si>
    <t>0042581</t>
  </si>
  <si>
    <t>Výměna a modernizace systémů Chodovec I</t>
  </si>
  <si>
    <t>MHMP - INF</t>
  </si>
  <si>
    <t>0002912</t>
  </si>
  <si>
    <t>Výpočetní technika a progr. vybav. pro MHMP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</si>
  <si>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</si>
  <si>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</si>
  <si>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</si>
  <si>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</si>
  <si>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</si>
  <si>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</si>
  <si>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</si>
  <si>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</si>
  <si>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</si>
  <si>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</si>
  <si>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</si>
  <si>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</si>
  <si>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</si>
  <si>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</si>
  <si>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</si>
  <si>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</si>
  <si>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0040985</t>
  </si>
  <si>
    <t>Projekty rozvoje IS MP HMP</t>
  </si>
  <si>
    <t>0041731</t>
  </si>
  <si>
    <t>Správa identit (IDM)</t>
  </si>
  <si>
    <t>0041944</t>
  </si>
  <si>
    <t>Systémy spisové služby a podpůrných služeb</t>
  </si>
  <si>
    <t>0041946</t>
  </si>
  <si>
    <t>Bezpečnost IS/ICT</t>
  </si>
  <si>
    <t>0040554</t>
  </si>
  <si>
    <t>Společný objekt Chodovec II</t>
  </si>
  <si>
    <t>MHMP - SLU</t>
  </si>
  <si>
    <t>Rekonstrukce Staroměstské radnice</t>
  </si>
  <si>
    <t>Rekonstrukce oken Nové radnice</t>
  </si>
  <si>
    <t>0005778</t>
  </si>
  <si>
    <t>Obměna a doplnění rozmnožovací techniky</t>
  </si>
  <si>
    <t>0006104</t>
  </si>
  <si>
    <t>Obměna vozidel autoparku MHMP</t>
  </si>
  <si>
    <t>0007052</t>
  </si>
  <si>
    <t>Úpravy a vybavení objektů MHMP</t>
  </si>
  <si>
    <t>0040111</t>
  </si>
  <si>
    <t>Technologické vybavení energocentra v NÚB</t>
  </si>
  <si>
    <t>0042579</t>
  </si>
  <si>
    <t>Rozvoj a obnova JBS</t>
  </si>
  <si>
    <t>Celkem správce: 0012 - 0012 - ředitelka MHMP</t>
  </si>
  <si>
    <t>Správce: 0014 - 0014 - Petr Dolínek</t>
  </si>
  <si>
    <t>MHMP - FON</t>
  </si>
  <si>
    <t>0020000</t>
  </si>
  <si>
    <t>OPPK - Rezerva</t>
  </si>
  <si>
    <t>0029999</t>
  </si>
  <si>
    <t>OPPPR - spolufinancování projektů</t>
  </si>
  <si>
    <t>Celkem správce: 0014 - 0014 - Petr Dolínek</t>
  </si>
  <si>
    <t>Správce: 0005 - 0005 - Petr Dolínek</t>
  </si>
  <si>
    <t>Rekonstrukce Gymnázia prof.J.Patočky</t>
  </si>
  <si>
    <t>0040548</t>
  </si>
  <si>
    <t>SOŠ Stav.a Zahrad P9-výst.skleníku bot.zahrady</t>
  </si>
  <si>
    <t>0041170</t>
  </si>
  <si>
    <t>ZŠ Zličín-výstavba</t>
  </si>
  <si>
    <t>0042296</t>
  </si>
  <si>
    <t>Dostavba JÚŠ,etapa 3-hospodářský pavilon a hudební škola</t>
  </si>
  <si>
    <t>0042362</t>
  </si>
  <si>
    <t>Rekonstrukce budov SŠ dostih.sportu a jezdectví</t>
  </si>
  <si>
    <t>MHMP - SML</t>
  </si>
  <si>
    <t>GYM. NA VÍTĚZNÉ PLÁNI  P4 přístavba jídelny</t>
  </si>
  <si>
    <t>OA ČSL DR.E.BENEŠE P2 rekonstrukce oken</t>
  </si>
  <si>
    <t>SŠ a MŠ ALOYSE KLARA  P4 přístavba MŠ</t>
  </si>
  <si>
    <t>ZŠ RUŽINOVSKÁ   P4 přístavba</t>
  </si>
  <si>
    <t>0041682</t>
  </si>
  <si>
    <t>GYM.PŘÍPOTOČNÍ P 10 rek. fasády</t>
  </si>
  <si>
    <t>0041692</t>
  </si>
  <si>
    <t>VOŠ A SŠ V. HOLLARA P3 rek. oken</t>
  </si>
  <si>
    <t>0041694</t>
  </si>
  <si>
    <t>Rezerva na přestavby škol a akce PO</t>
  </si>
  <si>
    <t>0041796</t>
  </si>
  <si>
    <t>SPŠ NA TŘEBEŠÍNĚ,P10-rek.elektro</t>
  </si>
  <si>
    <t>0042219</t>
  </si>
  <si>
    <t>SŠ uměl.a řemesl.,P5-rek.části objektu Miramare</t>
  </si>
  <si>
    <t>0042355</t>
  </si>
  <si>
    <t>VOŠ oděv.návrh.a SPŠ oděvní,P7-rek.rozvodů elektro a osvětlení</t>
  </si>
  <si>
    <t>0042425</t>
  </si>
  <si>
    <t>VOŠPg,SOŠPg a GYM.P6-rek.fasády vč.okenních výplní</t>
  </si>
  <si>
    <t>0042585</t>
  </si>
  <si>
    <t>ZUŠ Klapkova 156/25,Praha 8-půdní vestavba</t>
  </si>
  <si>
    <t>Celkem správce: 0005 - 0005 - Petr Dolínek</t>
  </si>
  <si>
    <t>MHMP - SVC</t>
  </si>
  <si>
    <t>Granty sport - investice</t>
  </si>
  <si>
    <t>Rezerva na rekonstrukce DDM</t>
  </si>
  <si>
    <t>Správce: 0003 - 0003 - Ing. Radek Lacko</t>
  </si>
  <si>
    <t>DĚTSKÝ DOMOV CH.MASARYKOVÉ</t>
  </si>
  <si>
    <t>Rek. I. patra budovy</t>
  </si>
  <si>
    <t>0008211</t>
  </si>
  <si>
    <t>Administrativně-technická budova ZZS</t>
  </si>
  <si>
    <t>MHMP - SCZ</t>
  </si>
  <si>
    <t>Pořízení SW - Zdravotnická dokumentace</t>
  </si>
  <si>
    <t>MHMP - SVM</t>
  </si>
  <si>
    <t>0042549</t>
  </si>
  <si>
    <t>Nem. Na Bulovce - rek. pav. č.5  chirurgie</t>
  </si>
  <si>
    <t>MĚST.NEM.NÁSL.PÉČE P9</t>
  </si>
  <si>
    <t>Rek. rozvodů medicinálních plynů</t>
  </si>
  <si>
    <t>MĚSTSKÁ POLIKLINIKA PRAHA</t>
  </si>
  <si>
    <t>Pořízení klimatizace pro přízemí a 1.-3. patro bud</t>
  </si>
  <si>
    <t>ZDRAV.ZÁCHR.SLUŽBA HMP</t>
  </si>
  <si>
    <t>Pořízení sanitních vozidel RZP</t>
  </si>
  <si>
    <t>Systém elektronické zdravotnické dokumentace</t>
  </si>
  <si>
    <t>Výstavba výjezdové základny v centru Prahy</t>
  </si>
  <si>
    <t>Celkem správce: 0003 - 0003 - Ing. Radek Lacko</t>
  </si>
  <si>
    <t>DOMOV MAXOV</t>
  </si>
  <si>
    <t>Pračka pro centrální prádelnu</t>
  </si>
  <si>
    <t>Výměna oken  objektu čp. 171</t>
  </si>
  <si>
    <t>DOZP KYTLICE</t>
  </si>
  <si>
    <t>Bezdrátová signalizace do pokojů</t>
  </si>
  <si>
    <t>DOZP RUDNÉ U NEJDKU</t>
  </si>
  <si>
    <t>Pořízení mobilního sprchového lůžka</t>
  </si>
  <si>
    <t>Pořízení strojů do stravov.provozu</t>
  </si>
  <si>
    <t>DS DOBŘICHOVICE</t>
  </si>
  <si>
    <t>0042536</t>
  </si>
  <si>
    <t>Přístavba a rekonstrukce DS Dobřichovice</t>
  </si>
  <si>
    <t>DS HORTENZIE</t>
  </si>
  <si>
    <t>Obnova plyn. a elektr. zařízení</t>
  </si>
  <si>
    <t>Obnova strojního zařízení pro kuchyň a prádelnu</t>
  </si>
  <si>
    <t>DS PYŠELY</t>
  </si>
  <si>
    <t>0042139</t>
  </si>
  <si>
    <t>Rekonstrukce elektroinstalace</t>
  </si>
  <si>
    <t>DZR TEREZÍN</t>
  </si>
  <si>
    <t>0042315</t>
  </si>
  <si>
    <t>Rekonstrukce objektu Pražská</t>
  </si>
  <si>
    <t>DpS BOHNICE</t>
  </si>
  <si>
    <t>Pořízení serveru - Bohnice</t>
  </si>
  <si>
    <t>Rekonstrukce koupelen - Bohnice</t>
  </si>
  <si>
    <t>0042535</t>
  </si>
  <si>
    <t>Gener.rek. kuchyně a zásob.prostor - Slunečnice</t>
  </si>
  <si>
    <t>DpS CHODOV</t>
  </si>
  <si>
    <t>Nákup a montáž signalizace na úsecích A a B</t>
  </si>
  <si>
    <t>0042538</t>
  </si>
  <si>
    <t>Rekonstrukce kuchyně</t>
  </si>
  <si>
    <t>DpS KOBYLISY</t>
  </si>
  <si>
    <t>Nastavitelné zástěny</t>
  </si>
  <si>
    <t>Signalizace na pokojích uživatelů</t>
  </si>
  <si>
    <t>DpS KRČ</t>
  </si>
  <si>
    <t>Rek. předávací stanice tepla</t>
  </si>
  <si>
    <t>DpS MALEŠICE</t>
  </si>
  <si>
    <t>Realizace požární signal. EPS v budově  B/1 čp 577</t>
  </si>
  <si>
    <t>Rek. topného kanálu mezi objekty 1,5 a 6</t>
  </si>
  <si>
    <t>DpS ĎÁBLICE</t>
  </si>
  <si>
    <t>Rekonstrukce koupelen v budově A a B</t>
  </si>
  <si>
    <t>DĚTSKÉ CENTRUM PAPRSEK</t>
  </si>
  <si>
    <t>Rek. vodovodního potrubí ve stř.Prosek</t>
  </si>
  <si>
    <t>Rek.zahrady ve stř. Hloubětín</t>
  </si>
  <si>
    <t>JEDLIČKŮV ÚSTAV, MŠ,ZŠ,SŠ</t>
  </si>
  <si>
    <t>Kompletní výměna podlahové krytiny ve třídách JUŠ</t>
  </si>
  <si>
    <t>Dům seniorů Bohnice</t>
  </si>
  <si>
    <t>Půdní vestavba DS Háje</t>
  </si>
  <si>
    <t>0000236</t>
  </si>
  <si>
    <t>Dofakturace pro kap. 05</t>
  </si>
  <si>
    <t>0040506</t>
  </si>
  <si>
    <t>DPS Nebušice-rozšíření</t>
  </si>
  <si>
    <t>0041703</t>
  </si>
  <si>
    <t>Inkubátor pro sociální podnikání</t>
  </si>
  <si>
    <t>0042692</t>
  </si>
  <si>
    <t>Výstavba domků Odlochovice</t>
  </si>
  <si>
    <t>0040423</t>
  </si>
  <si>
    <t>Rek. DS a novostavba pav. F a C</t>
  </si>
  <si>
    <t>MHMP - ZSP</t>
  </si>
  <si>
    <t>Rezerva 2016</t>
  </si>
  <si>
    <t>Správce: 0007 - 0007 - Jan Wolf</t>
  </si>
  <si>
    <t>DIVADLO NA VINOHRADECH</t>
  </si>
  <si>
    <t>Úpravy interiéru budovy divadla</t>
  </si>
  <si>
    <t>GALERIE HL.M.PRAHY</t>
  </si>
  <si>
    <t>Akviziční činnost II - nákup výtvar.děl</t>
  </si>
  <si>
    <t>Obnova terasových zdí - Trojský zámek</t>
  </si>
  <si>
    <t>0041273</t>
  </si>
  <si>
    <t>Proved. kopie soklu sv. Borgiáše-KM</t>
  </si>
  <si>
    <t>0041713</t>
  </si>
  <si>
    <t>Kopie a rest.sousoší sv.V.Ferer.-KM</t>
  </si>
  <si>
    <t>0041874</t>
  </si>
  <si>
    <t>Kopie Mariánského sloupu-Hradčan.nám.</t>
  </si>
  <si>
    <t>0042153</t>
  </si>
  <si>
    <t>Rek. Hospodářských budov-Troj.zámek</t>
  </si>
  <si>
    <t>0042556</t>
  </si>
  <si>
    <t>Rek.a restaur.zahrad.schodiště-Troj.zámek</t>
  </si>
  <si>
    <t>0042557</t>
  </si>
  <si>
    <t>Rek.a restaur.sousoší sv.J.Křtitele-Maltézské nám.</t>
  </si>
  <si>
    <t>HMP-MČ BĚCHOVICE</t>
  </si>
  <si>
    <t>0080038</t>
  </si>
  <si>
    <t>PD rekonst. objektu Kulturní památka Stará pošta</t>
  </si>
  <si>
    <t>HUD.DIVADLO V KARLÍNĚ</t>
  </si>
  <si>
    <t>Dovybavení scénického osvětlení II</t>
  </si>
  <si>
    <t>HVĚZDÁRNA A PLANETÁRIUM HL.M.PRAHY</t>
  </si>
  <si>
    <t>Bezbariér. astronom. pozorování na HĎ</t>
  </si>
  <si>
    <t>Úprava interiéru západní kopule na ŠH</t>
  </si>
  <si>
    <t>0041176</t>
  </si>
  <si>
    <t>Rekon. Šlechtovy restaurace</t>
  </si>
  <si>
    <t>0042032</t>
  </si>
  <si>
    <t>Rekonstrukce Divadla pod Palmovkou po záplavě 2013</t>
  </si>
  <si>
    <t>MHMP - OZV</t>
  </si>
  <si>
    <t>Rezerva kapitoly 0662</t>
  </si>
  <si>
    <t>Rek. kostela Panny Marie a sv. K.Velikého, P2</t>
  </si>
  <si>
    <t>Revitalizace pomníku  Letná - PD</t>
  </si>
  <si>
    <t>MUZEUM HL.M. PRAHY</t>
  </si>
  <si>
    <t>Nákup laseru pro odd.konzervace sbírek</t>
  </si>
  <si>
    <t>0042238</t>
  </si>
  <si>
    <t>Protipovodňová opatření ve Vojtěchově</t>
  </si>
  <si>
    <t>MĚSTSKÁ DIVADLA PRAŽSKÁ</t>
  </si>
  <si>
    <t>Výměna diváckých sedaček v Divadle ABC</t>
  </si>
  <si>
    <t>MĚSTSKÁ KNIHOVNA V PRAZE</t>
  </si>
  <si>
    <t>0004246</t>
  </si>
  <si>
    <t>Rek. a modernizace ústředí, MK</t>
  </si>
  <si>
    <t>0041429</t>
  </si>
  <si>
    <t>Výst. knihovny</t>
  </si>
  <si>
    <t>NKP VYŠEHRAD</t>
  </si>
  <si>
    <t>0042565</t>
  </si>
  <si>
    <t>Výst.veřejných WC</t>
  </si>
  <si>
    <t>0042566</t>
  </si>
  <si>
    <t>Závlahový systém III</t>
  </si>
  <si>
    <t>PRAŽ.INFORMAČNÍ SLUŽBA</t>
  </si>
  <si>
    <t>0004600</t>
  </si>
  <si>
    <t>Obnova a rozvoj výpočetní techniky</t>
  </si>
  <si>
    <t>Celkem správce: 0007 - 0007 - Jan Wolf</t>
  </si>
  <si>
    <t>Bytové objekty</t>
  </si>
  <si>
    <t>Strašnice - nová zpopelňovací technologie</t>
  </si>
  <si>
    <t>Strašnice - rek. chladící technologie</t>
  </si>
  <si>
    <t>SPRÁVA PRAŽ.HŘBITOVŮ</t>
  </si>
  <si>
    <t>Hřbitov Vyšehrad- rek. arkád a zastřešení II.et.</t>
  </si>
  <si>
    <t>Hřbitov Ďáblice- rek. kubistické ohradní zdi</t>
  </si>
  <si>
    <t>0042569</t>
  </si>
  <si>
    <t>Hřbitov Olšany - odstr. hav. stavu kapl. hrobek</t>
  </si>
  <si>
    <t>0042570</t>
  </si>
  <si>
    <t>Hřbitov Olšany - rek. cest u čestných pohřebišť</t>
  </si>
  <si>
    <t>0042571</t>
  </si>
  <si>
    <t>Hřbitov Olšany - revitalizace II.- V. hřbitova</t>
  </si>
  <si>
    <t>Správce: 0008 - 0008 - Bc. Libor Hadrava</t>
  </si>
  <si>
    <t>0009394</t>
  </si>
  <si>
    <t>Plavecký areál Šutka</t>
  </si>
  <si>
    <t>Nebytové objekty a stavby</t>
  </si>
  <si>
    <t>Výkupy pozemků, budov a staveb</t>
  </si>
  <si>
    <t>0041725</t>
  </si>
  <si>
    <t>Kafkův dům</t>
  </si>
  <si>
    <t>0041726</t>
  </si>
  <si>
    <t>Blok radničních domů</t>
  </si>
  <si>
    <t>0041940</t>
  </si>
  <si>
    <t>Staroměstská tržnice</t>
  </si>
  <si>
    <t>0042577</t>
  </si>
  <si>
    <t>Obnova a modernizace soustavy veř. osvětlení</t>
  </si>
  <si>
    <t>Celkem správce: 0008 - 0008 - Bc. Libor Hadrava</t>
  </si>
  <si>
    <t>Dopravní podnik hl.m.Prahy</t>
  </si>
  <si>
    <t>RTT Nuslelská - U Plynárny</t>
  </si>
  <si>
    <t>RTT Vršovická</t>
  </si>
  <si>
    <t>TT Barrandov - Holyně - Slivenec</t>
  </si>
  <si>
    <t>0006786</t>
  </si>
  <si>
    <t>I. provozní úsek trasy D metra (Pankrác-Písnice)</t>
  </si>
  <si>
    <t>Dvorecký most</t>
  </si>
  <si>
    <t>Hostivařská spojka</t>
  </si>
  <si>
    <t>Komunikace Ve Žlíbku - MÚK Beranka</t>
  </si>
  <si>
    <t>Lávka Holešovice-Karlín</t>
  </si>
  <si>
    <t>Propojovací komunikace Kutnohorská - SOKP</t>
  </si>
  <si>
    <t>0000053</t>
  </si>
  <si>
    <t>Vysočanská radiála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</si>
  <si>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</si>
  <si>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</si>
  <si>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</si>
  <si>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</si>
  <si>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</si>
  <si>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</si>
  <si>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</si>
  <si>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Balabenka</t>
  </si>
  <si>
    <t>0000094</t>
  </si>
  <si>
    <t>Balabenka-Štěrboholská radiála</t>
  </si>
  <si>
    <t>0000211</t>
  </si>
  <si>
    <t>Lipnická-Ocelkova</t>
  </si>
  <si>
    <t>0004328</t>
  </si>
  <si>
    <t>Rajská zahrada - přemostění</t>
  </si>
  <si>
    <t>0004663</t>
  </si>
  <si>
    <t>MÚK PPO - Liberecká</t>
  </si>
  <si>
    <t>0007552</t>
  </si>
  <si>
    <t>Budovatelská - Mladoboleslavská</t>
  </si>
  <si>
    <t>0007555</t>
  </si>
  <si>
    <t>Dofakturace pro kap. 0322</t>
  </si>
  <si>
    <t>0007556</t>
  </si>
  <si>
    <t>IP pro dopravní stavby</t>
  </si>
  <si>
    <t>0008313</t>
  </si>
  <si>
    <t>Libeňská spojka</t>
  </si>
  <si>
    <t>0008559</t>
  </si>
  <si>
    <t>Komunik. propojení Evropská-Svatovítská</t>
  </si>
  <si>
    <t>0008560</t>
  </si>
  <si>
    <t>Komunik. propojení Prahy 12 s Pražským okruhem</t>
  </si>
  <si>
    <t>0009276</t>
  </si>
  <si>
    <t>Chaby, stavba 50 - komunikace</t>
  </si>
  <si>
    <t>0009515</t>
  </si>
  <si>
    <t>MO Myslbekova-Prašný Most</t>
  </si>
  <si>
    <t>0009524</t>
  </si>
  <si>
    <t>Strahovský tunel 3.st.</t>
  </si>
  <si>
    <t>0009567</t>
  </si>
  <si>
    <t>Radlická radiála JZM Smíchov</t>
  </si>
  <si>
    <t>0040032</t>
  </si>
  <si>
    <t>Komunikace Toužimská</t>
  </si>
  <si>
    <t>0040759</t>
  </si>
  <si>
    <t>Multifunkční oper. stř. Malovanka</t>
  </si>
  <si>
    <t>0041341</t>
  </si>
  <si>
    <t>Rekonstrukce komunikace Pod Hrachovkou</t>
  </si>
  <si>
    <t>0041346</t>
  </si>
  <si>
    <t>Újezd - propojovací komunikace</t>
  </si>
  <si>
    <t>0041675</t>
  </si>
  <si>
    <t>Odstraňování hlukové zátěže</t>
  </si>
  <si>
    <t>0042125</t>
  </si>
  <si>
    <t>Hornopočernická spojka</t>
  </si>
  <si>
    <t>0042126</t>
  </si>
  <si>
    <t>Kbelská</t>
  </si>
  <si>
    <t>0042127</t>
  </si>
  <si>
    <t>Zahloubení v Holešovičkách</t>
  </si>
  <si>
    <t>0042128</t>
  </si>
  <si>
    <t>Zakrytí Spořilovské spojky</t>
  </si>
  <si>
    <t>0042177</t>
  </si>
  <si>
    <t>Zelená Malovanka</t>
  </si>
  <si>
    <t>0042360</t>
  </si>
  <si>
    <t>Protipovod. opatření MO Blanka - Troja</t>
  </si>
  <si>
    <t>0042479</t>
  </si>
  <si>
    <t>Obchvatová komunikace Písnice</t>
  </si>
  <si>
    <t>0042480</t>
  </si>
  <si>
    <t>Podchody v ul. Partyzánská</t>
  </si>
  <si>
    <t>0042481</t>
  </si>
  <si>
    <t>Propojovací komunikace Lochkov - Slivenec</t>
  </si>
  <si>
    <t>0042482</t>
  </si>
  <si>
    <t>Obchvatová komunikace Zličín</t>
  </si>
  <si>
    <t>0042674</t>
  </si>
  <si>
    <t>Obchvatová komunikace Dolní Měcholupy</t>
  </si>
  <si>
    <t>MHMP - RFD</t>
  </si>
  <si>
    <t>Belgická (u Lauderovy školy)</t>
  </si>
  <si>
    <t>K Tuchoměřicům xTuchoměřická x NN66</t>
  </si>
  <si>
    <t>Lumiérů, rek. ul.</t>
  </si>
  <si>
    <t>Most přes Botič v ul. Nuselská</t>
  </si>
  <si>
    <t>Patočkova</t>
  </si>
  <si>
    <t>U seřadiště, Na loužin, Pod soutratím</t>
  </si>
  <si>
    <t>Zajištění staveb TSK a.s.</t>
  </si>
  <si>
    <t>Šárecká</t>
  </si>
  <si>
    <t>Žitomírská - opr. vozovky a chodníků</t>
  </si>
  <si>
    <t>0003217</t>
  </si>
  <si>
    <t>Systém řízení  MSP</t>
  </si>
  <si>
    <t>0004345</t>
  </si>
  <si>
    <t>MÚK - Připojeni V. a M. Chuchle</t>
  </si>
  <si>
    <t>0004346</t>
  </si>
  <si>
    <t>Cyklistické stezky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</si>
  <si>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</si>
  <si>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</si>
  <si>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</si>
  <si>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</si>
  <si>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</si>
  <si>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</si>
  <si>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0004540</t>
  </si>
  <si>
    <t>Protihluková opatření - příprava</t>
  </si>
  <si>
    <t>0004541</t>
  </si>
  <si>
    <t>Štěrboholská radiála - zkapacitnění</t>
  </si>
  <si>
    <t>0005910</t>
  </si>
  <si>
    <t>Zlepšení infrastruktury MHD</t>
  </si>
  <si>
    <t>0006046</t>
  </si>
  <si>
    <t>Příprava staveb</t>
  </si>
  <si>
    <t>0006493</t>
  </si>
  <si>
    <t>Telematické systémy</t>
  </si>
  <si>
    <t>0006925</t>
  </si>
  <si>
    <t>Libeňský most</t>
  </si>
  <si>
    <t>0007119</t>
  </si>
  <si>
    <t>Karoliny Světlé</t>
  </si>
  <si>
    <t>0007125</t>
  </si>
  <si>
    <t>Hlávkův most</t>
  </si>
  <si>
    <t>0007560</t>
  </si>
  <si>
    <t>Chodníkový program</t>
  </si>
  <si>
    <t>0008107</t>
  </si>
  <si>
    <t>Na Františku - Dvořákovo nábřeží</t>
  </si>
  <si>
    <t>0040651</t>
  </si>
  <si>
    <t>Vídeňská (Jalodvorská - Dobronická)</t>
  </si>
  <si>
    <t>0040764</t>
  </si>
  <si>
    <t>Protihluk. bariéra v ul. 5. května</t>
  </si>
  <si>
    <t>0040766</t>
  </si>
  <si>
    <t>Výst. vratné rampy Vyskočilova - 5.května</t>
  </si>
  <si>
    <t>0041162</t>
  </si>
  <si>
    <t>Malešická 1. a 2. etapa</t>
  </si>
  <si>
    <t>0041677</t>
  </si>
  <si>
    <t>Rek. Nuselského mostu - sanace</t>
  </si>
  <si>
    <t>0041882</t>
  </si>
  <si>
    <t>Rek. ul. Husitské</t>
  </si>
  <si>
    <t>0041884</t>
  </si>
  <si>
    <t>Rek. ul. Koněvovy</t>
  </si>
  <si>
    <t>0041892</t>
  </si>
  <si>
    <t>Veřejný prostor</t>
  </si>
  <si>
    <t>0042064</t>
  </si>
  <si>
    <t>Karlovo nám. - revitalizace</t>
  </si>
  <si>
    <t>0042131</t>
  </si>
  <si>
    <t>Praha bez barier</t>
  </si>
  <si>
    <t>0042371</t>
  </si>
  <si>
    <t>Spořilovský plácek - PHS</t>
  </si>
  <si>
    <t>0042502</t>
  </si>
  <si>
    <t>Dodavatel služby ZPS (DS ZPS)</t>
  </si>
  <si>
    <t>0042503</t>
  </si>
  <si>
    <t>Na Hutmance - Jinonická sever</t>
  </si>
  <si>
    <t>Správce: 013 - 013 - prof. Ing. Eva Kislingerová, CSc.</t>
  </si>
  <si>
    <t>MHMP - ROZ</t>
  </si>
  <si>
    <t>0042466</t>
  </si>
  <si>
    <t>MČ - investiční rezerva</t>
  </si>
  <si>
    <t>0042584</t>
  </si>
  <si>
    <t>Rezerva na spolufin.projektů EU/EHP</t>
  </si>
  <si>
    <t>Celkem správce: 013 - 013 - prof. Ing. Eva Kislingerová, CSc.</t>
  </si>
  <si>
    <t>Správce: 0001 - 0001 - Bc. Libor Hadrava</t>
  </si>
  <si>
    <t>MHMP - BEZ</t>
  </si>
  <si>
    <t>0004730</t>
  </si>
  <si>
    <t>Výstavba elektronických sirén</t>
  </si>
  <si>
    <t>0040459</t>
  </si>
  <si>
    <t>Rozšíření a integrace Městského kamerového systému</t>
  </si>
  <si>
    <t>0042568</t>
  </si>
  <si>
    <t>Zvýšení spolehlivosti MRS 2.Etapa</t>
  </si>
  <si>
    <t>IP pro kapitolu 07</t>
  </si>
  <si>
    <t>MHMP - RED</t>
  </si>
  <si>
    <t>Digitální povodňový plán</t>
  </si>
  <si>
    <t>SZNR pro SDH při MČ</t>
  </si>
  <si>
    <t>MHMP MĚSTSKÁ POLICIE</t>
  </si>
  <si>
    <t>0041441</t>
  </si>
  <si>
    <t>0041718</t>
  </si>
  <si>
    <t>Technické zhodnocení majetku</t>
  </si>
  <si>
    <t>Celkem správce: 0001 - 0001 - Bc. Libor Hadrava</t>
  </si>
  <si>
    <t>0008936</t>
  </si>
  <si>
    <t>Pražské centrum Kartových služeb</t>
  </si>
  <si>
    <t>0041454</t>
  </si>
  <si>
    <t>Projekty budování a rozvoje IS ZZS HMP</t>
  </si>
  <si>
    <t>0041669</t>
  </si>
  <si>
    <t>Investiční rezerva - INF MHMP</t>
  </si>
  <si>
    <t>0041729</t>
  </si>
  <si>
    <t>Integrační platforma a datový sklad</t>
  </si>
  <si>
    <t>0041943</t>
  </si>
  <si>
    <t>Centrální Service Desk</t>
  </si>
  <si>
    <t>0042663</t>
  </si>
  <si>
    <t>Softwarové nástroje pro řízení ICT</t>
  </si>
  <si>
    <t>0042664</t>
  </si>
  <si>
    <t>Softwarové nástroje pro modelování architektury IS/ICT</t>
  </si>
  <si>
    <t>0006567</t>
  </si>
  <si>
    <t>Rozšíření služeb telefonní ústředny MHMP</t>
  </si>
  <si>
    <t>0008103</t>
  </si>
  <si>
    <t>Revit. obj. Mariánského nám. (Clam-Gallas)</t>
  </si>
  <si>
    <t>0042000</t>
  </si>
  <si>
    <t>Stavební úpravy budov v areálu Emauzy</t>
  </si>
  <si>
    <t>0042580</t>
  </si>
  <si>
    <t>Renovace výplní otvorů v budově Městské knihovny</t>
  </si>
  <si>
    <t>0042712</t>
  </si>
  <si>
    <t>Zhodnocení komplexu budov MHMP v rámci EPC</t>
  </si>
  <si>
    <t>0007154</t>
  </si>
  <si>
    <t>Zvýšení přenos.kapacit MRS TETRA</t>
  </si>
  <si>
    <t>0041438</t>
  </si>
  <si>
    <t>Hasičská zbrojnice Zbraslav - nástavba</t>
  </si>
  <si>
    <t>0041932</t>
  </si>
  <si>
    <t>Rek. ČOV  Nem. Na Bulovce</t>
  </si>
  <si>
    <t>0042548</t>
  </si>
  <si>
    <t>Rek. kanal. sítě v areálu Nem. na Bulovce</t>
  </si>
  <si>
    <t>DOMOV  PRO OS. SE ZDRAV.POSTIŽENÍM SULICKÁ</t>
  </si>
  <si>
    <t>0042518</t>
  </si>
  <si>
    <t>Pořízení dětského hřiště</t>
  </si>
  <si>
    <t>0042546</t>
  </si>
  <si>
    <t>Projekt a realizace odstranění bariér v budovách</t>
  </si>
  <si>
    <t>0042531</t>
  </si>
  <si>
    <t>Celková rek. elektrických rozvodů</t>
  </si>
  <si>
    <t>0042774</t>
  </si>
  <si>
    <t>Rek. obvod. plášťů objektů Slunečnice</t>
  </si>
  <si>
    <t>0042775</t>
  </si>
  <si>
    <t>Rek. střech obj. Slunečnice</t>
  </si>
  <si>
    <t>0042539</t>
  </si>
  <si>
    <t>Rekonstrukce obvodového pláště budovy A</t>
  </si>
  <si>
    <t>0041929</t>
  </si>
  <si>
    <t>Domov pro seniory Krč II</t>
  </si>
  <si>
    <t>0042634</t>
  </si>
  <si>
    <t>DS Kobylisy - přístavba</t>
  </si>
  <si>
    <t>0042511</t>
  </si>
  <si>
    <t>Rezerva</t>
  </si>
  <si>
    <t>PALATA-DOM.PRO ZRAK.POS</t>
  </si>
  <si>
    <t>0042517</t>
  </si>
  <si>
    <t>Výstavba budovy Palata II</t>
  </si>
  <si>
    <t>DIVADLO NA ZÁBRADLÍ</t>
  </si>
  <si>
    <t>0042553</t>
  </si>
  <si>
    <t>Zastřešení dvora</t>
  </si>
  <si>
    <t>DIVADLO POD PALMOVKOU</t>
  </si>
  <si>
    <t>0042606</t>
  </si>
  <si>
    <t>Úprava průčelí budovy Divadla pod Palmovkou</t>
  </si>
  <si>
    <t>0041935</t>
  </si>
  <si>
    <t>Výst. pomníku J.Palacha-Alšovo nábř.</t>
  </si>
  <si>
    <t>0042554</t>
  </si>
  <si>
    <t>Rek.a restaur.sousoší sv.J.Nepomuckého-Pohořelec</t>
  </si>
  <si>
    <t>0040774</t>
  </si>
  <si>
    <t>Areál Výstaviště</t>
  </si>
  <si>
    <t>MINOR</t>
  </si>
  <si>
    <t>0042265</t>
  </si>
  <si>
    <t>Rek. zvuk. zařízení Velké scény</t>
  </si>
  <si>
    <t>0007778</t>
  </si>
  <si>
    <t>Rek.a obn. hl.budovy a výst.nové</t>
  </si>
  <si>
    <t>0042560</t>
  </si>
  <si>
    <t>Rozšíření funkcionality programu Museion</t>
  </si>
  <si>
    <t>0042563</t>
  </si>
  <si>
    <t>Poříz.generátoru-zálož.zdroje el.energie</t>
  </si>
  <si>
    <t>Správce: 0004 - 0004 - RNDr. Jana Plamínková</t>
  </si>
  <si>
    <t>IPR PRAHA</t>
  </si>
  <si>
    <t>0042423</t>
  </si>
  <si>
    <t>Expozice Informačního centra</t>
  </si>
  <si>
    <t>Celkem správce: 0004 - 0004 - RNDr. Jana Plamínková</t>
  </si>
  <si>
    <t>0000016</t>
  </si>
  <si>
    <t>Centrální park JZM I</t>
  </si>
  <si>
    <t>0004502</t>
  </si>
  <si>
    <t>Park u Čeňku</t>
  </si>
  <si>
    <t>0004679</t>
  </si>
  <si>
    <t>Maniny - PPO, snížení nivelety Karlín</t>
  </si>
  <si>
    <t>0008262</t>
  </si>
  <si>
    <t>JM I - ukončení Centrálního parku</t>
  </si>
  <si>
    <t>0008268</t>
  </si>
  <si>
    <t>Rokytka - rozvoj území</t>
  </si>
  <si>
    <t>0040951</t>
  </si>
  <si>
    <t>Revitalizace náplavek</t>
  </si>
  <si>
    <t>0004452</t>
  </si>
  <si>
    <t>Letenské sady - obnova ploch zeleně I.kat.</t>
  </si>
  <si>
    <t>0000057</t>
  </si>
  <si>
    <t>Prodloužení stoky A2</t>
  </si>
  <si>
    <t>0040019</t>
  </si>
  <si>
    <t>Prodlouženi sběrače G do Uhříněvsi</t>
  </si>
  <si>
    <t>0042359</t>
  </si>
  <si>
    <t>Papírenská - kanalizační sběrač</t>
  </si>
  <si>
    <t>0042476</t>
  </si>
  <si>
    <t>0000083</t>
  </si>
  <si>
    <t>H.Počernice - ČOV Svépravice</t>
  </si>
  <si>
    <t>0000100</t>
  </si>
  <si>
    <t>TV Zbraslav</t>
  </si>
  <si>
    <t>0000101</t>
  </si>
  <si>
    <t>TV Újezd</t>
  </si>
  <si>
    <t>0000132</t>
  </si>
  <si>
    <t>TV Točná</t>
  </si>
  <si>
    <t>0003090</t>
  </si>
  <si>
    <t>TV Řeporyje</t>
  </si>
  <si>
    <t>0003145</t>
  </si>
  <si>
    <t>TV Vinoř</t>
  </si>
  <si>
    <t>0003150</t>
  </si>
  <si>
    <t>TV Benice</t>
  </si>
  <si>
    <t>0007500</t>
  </si>
  <si>
    <t>TV Praha 6</t>
  </si>
  <si>
    <t>0008618</t>
  </si>
  <si>
    <t>TV Praha 4</t>
  </si>
  <si>
    <t>0009812</t>
  </si>
  <si>
    <t>Na Pomezí - TI</t>
  </si>
  <si>
    <t>0040020</t>
  </si>
  <si>
    <t>TV Letňany</t>
  </si>
  <si>
    <t>0040021</t>
  </si>
  <si>
    <t>TV Petrovice</t>
  </si>
  <si>
    <t>0042478</t>
  </si>
  <si>
    <t>Vybavení MaR kolektoru Uhříněves</t>
  </si>
  <si>
    <t>0042473</t>
  </si>
  <si>
    <t>Botanická zahrada - areál západ, dostavba</t>
  </si>
  <si>
    <t>0042176</t>
  </si>
  <si>
    <t>Bezbariérová opatření</t>
  </si>
  <si>
    <t>0042495</t>
  </si>
  <si>
    <t>Bezbarier. zpřístup. st. metra Karlovo nám.</t>
  </si>
  <si>
    <t>0008108</t>
  </si>
  <si>
    <t>U Sluncové</t>
  </si>
  <si>
    <t>0041891</t>
  </si>
  <si>
    <t>Průmyslová -přestavba</t>
  </si>
  <si>
    <t>0042498</t>
  </si>
  <si>
    <t>Prokopova x Rokycanova (křižovatka)</t>
  </si>
  <si>
    <t>0042635</t>
  </si>
  <si>
    <t>Komunikace K Cihelně</t>
  </si>
  <si>
    <t>0042319</t>
  </si>
  <si>
    <t>Rek. objektu Statek Malešické nám.</t>
  </si>
  <si>
    <t>0007694</t>
  </si>
  <si>
    <t>Bydlení Špitálka - technická infrastruktura</t>
  </si>
  <si>
    <t>0041942</t>
  </si>
  <si>
    <t>Brandejsův statek - realizace</t>
  </si>
  <si>
    <t>0042160</t>
  </si>
  <si>
    <t>Stánky Václavské náměstí</t>
  </si>
  <si>
    <t>0042573</t>
  </si>
  <si>
    <t>Rek.sport. haly v Holešovicích -dokum. pro SP a ÚR</t>
  </si>
  <si>
    <t>0042574</t>
  </si>
  <si>
    <t>0040073</t>
  </si>
  <si>
    <t>Výst.  komunikace v ul. Na Brabenci</t>
  </si>
  <si>
    <t>0042471</t>
  </si>
  <si>
    <t>Komunikace U Sloupu</t>
  </si>
  <si>
    <t>0042218</t>
  </si>
  <si>
    <t>GYM.ARABSKÁ,P6-rek.střech</t>
  </si>
  <si>
    <t>0042343</t>
  </si>
  <si>
    <t>SŠ umělecká a řemesl.,P5-rek.fasády a střechy obj.Miramare</t>
  </si>
  <si>
    <t>0042377</t>
  </si>
  <si>
    <t>DM a ŠJ Studentská P6-půdní vestavba a rek.soc.zařízení</t>
  </si>
  <si>
    <t>0042505</t>
  </si>
  <si>
    <t>Gym.Postupická - rek.střešní konstrukce tělocvičny</t>
  </si>
  <si>
    <t>Limit kapitálových výdajů na rok 2016</t>
  </si>
  <si>
    <t>C E L K E M</t>
  </si>
  <si>
    <t>02 - Městská infrastruktura</t>
  </si>
  <si>
    <t>Rozpočet kapitálových výdajů na rok 2016 v tis. Kč</t>
  </si>
  <si>
    <t>Převody                            do roku 2016</t>
  </si>
  <si>
    <t>V jednotlivých kapitolách jsou akce detailně členěny ve vazbě na celkové náklady, profinancovanost, rozpočet na  rok 2015 a na rozpočet na rok 2016. Ve sloupci "Zbývá dofinancovat  celkem" v některých případech vychází záporné znaménko. Jedná se převážně o akce, kde je převod do roku 2016 a rozpočet na rok 2015  se sníží až po schválení tohoto tisku v ZHMP.</t>
  </si>
  <si>
    <t>ROZPOČET KAPITÁLOVÝCH VÝDAJŮ - CELKOVÝ PŘEHLED O AKCÍCH</t>
  </si>
  <si>
    <t>Rozpočet na            rok 2016</t>
  </si>
  <si>
    <t>Příloha č. 3d k usnesení Zastupitelstva HMP č. 12/1 ze dne 17.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</si>
</sst>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i/>
      <u/>
      <sz val="11"/>
      <name val="Arial CE"/>
      <charset val="238"/>
    </font>
    <font>
      <sz val="11"/>
      <name val="Arial CE"/>
      <charset val="238"/>
    </font>
    <font>
      <sz val="11.5"/>
      <name val="Arial CE"/>
      <charset val="238"/>
    </font>
    <font>
      <i/>
      <u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9"/>
    <xf numFmtId="0" fontId="6" fillId="0" borderId="0" xfId="1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horizontal="center" vertical="center" wrapText="1"/>
    </xf>
    <xf numFmtId="0" fontId="1" fillId="0" borderId="0" xfId="9" applyFill="1" applyBorder="1"/>
    <xf numFmtId="0" fontId="5" fillId="0" borderId="0" xfId="9" applyFont="1" applyFill="1" applyBorder="1" applyAlignment="1">
      <alignment horizontal="center" vertical="center" wrapText="1"/>
    </xf>
    <xf numFmtId="49" fontId="8" fillId="2" borderId="1" xfId="5" applyNumberFormat="1" applyFont="1" applyFill="1" applyBorder="1"/>
    <xf numFmtId="0" fontId="8" fillId="2" borderId="2" xfId="9" applyFont="1" applyFill="1" applyBorder="1" applyAlignment="1"/>
    <xf numFmtId="0" fontId="8" fillId="2" borderId="3" xfId="9" applyFont="1" applyFill="1" applyBorder="1" applyAlignment="1"/>
    <xf numFmtId="0" fontId="1" fillId="3" borderId="4" xfId="9" applyFill="1" applyBorder="1" applyAlignment="1"/>
    <xf numFmtId="0" fontId="1" fillId="0" borderId="2" xfId="9" applyFont="1" applyFill="1" applyBorder="1"/>
    <xf numFmtId="0" fontId="1" fillId="0" borderId="5" xfId="9" applyFont="1" applyFill="1" applyBorder="1"/>
    <xf numFmtId="4" fontId="1" fillId="0" borderId="6" xfId="9" applyNumberFormat="1" applyFont="1" applyFill="1" applyBorder="1" applyAlignment="1"/>
    <xf numFmtId="0" fontId="1" fillId="3" borderId="3" xfId="9" applyFill="1" applyBorder="1" applyAlignment="1"/>
    <xf numFmtId="0" fontId="9" fillId="4" borderId="1" xfId="9" applyFont="1" applyFill="1" applyBorder="1"/>
    <xf numFmtId="0" fontId="1" fillId="4" borderId="2" xfId="9" applyFill="1" applyBorder="1"/>
    <xf numFmtId="4" fontId="9" fillId="4" borderId="7" xfId="9" applyNumberFormat="1" applyFont="1" applyFill="1" applyBorder="1"/>
    <xf numFmtId="0" fontId="1" fillId="3" borderId="8" xfId="9" applyFill="1" applyBorder="1" applyAlignment="1"/>
    <xf numFmtId="0" fontId="9" fillId="0" borderId="2" xfId="9" applyFont="1" applyFill="1" applyBorder="1"/>
    <xf numFmtId="0" fontId="1" fillId="0" borderId="2" xfId="9" applyFill="1" applyBorder="1"/>
    <xf numFmtId="4" fontId="9" fillId="0" borderId="2" xfId="9" applyNumberFormat="1" applyFont="1" applyFill="1" applyBorder="1"/>
    <xf numFmtId="49" fontId="8" fillId="2" borderId="9" xfId="3" applyNumberFormat="1" applyFont="1" applyFill="1" applyBorder="1"/>
    <xf numFmtId="4" fontId="8" fillId="2" borderId="7" xfId="9" applyNumberFormat="1" applyFont="1" applyFill="1" applyBorder="1" applyAlignment="1"/>
    <xf numFmtId="0" fontId="1" fillId="3" borderId="6" xfId="9" applyFill="1" applyBorder="1" applyAlignment="1"/>
    <xf numFmtId="0" fontId="8" fillId="0" borderId="5" xfId="9" applyFont="1" applyFill="1" applyBorder="1" applyAlignment="1"/>
    <xf numFmtId="0" fontId="1" fillId="4" borderId="10" xfId="9" applyFill="1" applyBorder="1"/>
    <xf numFmtId="0" fontId="1" fillId="3" borderId="11" xfId="9" applyFill="1" applyBorder="1" applyAlignment="1"/>
    <xf numFmtId="0" fontId="9" fillId="3" borderId="5" xfId="9" applyFont="1" applyFill="1" applyBorder="1"/>
    <xf numFmtId="0" fontId="1" fillId="3" borderId="5" xfId="9" applyFill="1" applyBorder="1"/>
    <xf numFmtId="0" fontId="1" fillId="3" borderId="12" xfId="9" applyFill="1" applyBorder="1"/>
    <xf numFmtId="49" fontId="8" fillId="2" borderId="1" xfId="3" applyNumberFormat="1" applyFont="1" applyFill="1" applyBorder="1"/>
    <xf numFmtId="0" fontId="8" fillId="2" borderId="10" xfId="9" applyFont="1" applyFill="1" applyBorder="1" applyAlignment="1"/>
    <xf numFmtId="4" fontId="8" fillId="2" borderId="10" xfId="9" applyNumberFormat="1" applyFont="1" applyFill="1" applyBorder="1" applyAlignment="1"/>
    <xf numFmtId="0" fontId="1" fillId="3" borderId="13" xfId="9" applyFill="1" applyBorder="1" applyAlignment="1"/>
    <xf numFmtId="0" fontId="9" fillId="3" borderId="2" xfId="9" applyFont="1" applyFill="1" applyBorder="1"/>
    <xf numFmtId="0" fontId="1" fillId="3" borderId="2" xfId="9" applyFill="1" applyBorder="1"/>
    <xf numFmtId="0" fontId="1" fillId="0" borderId="14" xfId="9" applyFont="1" applyFill="1" applyBorder="1"/>
    <xf numFmtId="0" fontId="1" fillId="0" borderId="15" xfId="9" applyFont="1" applyFill="1" applyBorder="1"/>
    <xf numFmtId="4" fontId="1" fillId="0" borderId="16" xfId="9" applyNumberFormat="1" applyFill="1" applyBorder="1"/>
    <xf numFmtId="0" fontId="1" fillId="0" borderId="12" xfId="9" applyFont="1" applyFill="1" applyBorder="1"/>
    <xf numFmtId="4" fontId="1" fillId="0" borderId="6" xfId="9" applyNumberFormat="1" applyFill="1" applyBorder="1"/>
    <xf numFmtId="0" fontId="1" fillId="3" borderId="1" xfId="9" applyFill="1" applyBorder="1" applyAlignment="1"/>
    <xf numFmtId="0" fontId="1" fillId="3" borderId="6" xfId="9" applyFill="1" applyBorder="1"/>
    <xf numFmtId="4" fontId="1" fillId="0" borderId="7" xfId="9" applyNumberFormat="1" applyFill="1" applyBorder="1"/>
    <xf numFmtId="0" fontId="1" fillId="3" borderId="3" xfId="9" applyFill="1" applyBorder="1"/>
    <xf numFmtId="0" fontId="1" fillId="3" borderId="4" xfId="9" applyFill="1" applyBorder="1"/>
    <xf numFmtId="0" fontId="1" fillId="0" borderId="10" xfId="9" applyFont="1" applyFill="1" applyBorder="1"/>
    <xf numFmtId="49" fontId="8" fillId="0" borderId="4" xfId="4" applyNumberFormat="1" applyFont="1" applyFill="1" applyBorder="1" applyAlignment="1">
      <alignment horizontal="left"/>
    </xf>
    <xf numFmtId="0" fontId="1" fillId="0" borderId="2" xfId="9" applyFont="1" applyFill="1" applyBorder="1" applyAlignment="1"/>
    <xf numFmtId="49" fontId="8" fillId="2" borderId="17" xfId="6" applyNumberFormat="1" applyFont="1" applyFill="1" applyBorder="1"/>
    <xf numFmtId="4" fontId="1" fillId="0" borderId="16" xfId="9" applyNumberFormat="1" applyFont="1" applyFill="1" applyBorder="1"/>
    <xf numFmtId="0" fontId="10" fillId="5" borderId="1" xfId="9" applyFont="1" applyFill="1" applyBorder="1"/>
    <xf numFmtId="0" fontId="1" fillId="5" borderId="2" xfId="9" applyFill="1" applyBorder="1"/>
    <xf numFmtId="0" fontId="1" fillId="5" borderId="10" xfId="9" applyFill="1" applyBorder="1"/>
    <xf numFmtId="4" fontId="10" fillId="5" borderId="7" xfId="9" applyNumberFormat="1" applyFont="1" applyFill="1" applyBorder="1" applyAlignment="1"/>
    <xf numFmtId="4" fontId="10" fillId="0" borderId="0" xfId="9" applyNumberFormat="1" applyFont="1" applyFill="1" applyBorder="1" applyAlignment="1"/>
    <xf numFmtId="49" fontId="1" fillId="0" borderId="0" xfId="2" applyNumberFormat="1"/>
    <xf numFmtId="49" fontId="8" fillId="2" borderId="0" xfId="2" applyNumberFormat="1" applyFont="1" applyFill="1" applyAlignment="1">
      <alignment horizontal="centerContinuous" vertical="center"/>
    </xf>
    <xf numFmtId="4" fontId="8" fillId="2" borderId="0" xfId="2" applyNumberFormat="1" applyFont="1" applyFill="1" applyAlignment="1">
      <alignment horizontal="centerContinuous" vertical="center"/>
    </xf>
    <xf numFmtId="4" fontId="1" fillId="0" borderId="0" xfId="2" applyNumberFormat="1"/>
    <xf numFmtId="0" fontId="1" fillId="0" borderId="0" xfId="2"/>
    <xf numFmtId="49" fontId="8" fillId="0" borderId="0" xfId="2" applyNumberFormat="1" applyFont="1"/>
    <xf numFmtId="49" fontId="11" fillId="0" borderId="0" xfId="2" applyNumberFormat="1" applyFont="1" applyAlignment="1">
      <alignment horizontal="left"/>
    </xf>
    <xf numFmtId="164" fontId="12" fillId="0" borderId="0" xfId="2" applyNumberFormat="1" applyFont="1"/>
    <xf numFmtId="49" fontId="12" fillId="0" borderId="0" xfId="2" applyNumberFormat="1" applyFont="1"/>
    <xf numFmtId="4" fontId="12" fillId="0" borderId="0" xfId="2" applyNumberFormat="1" applyFont="1" applyAlignment="1">
      <alignment wrapText="1"/>
    </xf>
    <xf numFmtId="4" fontId="13" fillId="0" borderId="0" xfId="2" applyNumberFormat="1" applyFont="1" applyAlignment="1">
      <alignment horizontal="right" wrapText="1"/>
    </xf>
    <xf numFmtId="4" fontId="1" fillId="0" borderId="0" xfId="2" applyNumberFormat="1" applyAlignment="1">
      <alignment wrapText="1"/>
    </xf>
    <xf numFmtId="164" fontId="1" fillId="0" borderId="0" xfId="2" applyNumberFormat="1"/>
    <xf numFmtId="49" fontId="7" fillId="6" borderId="1" xfId="2" applyNumberFormat="1" applyFont="1" applyFill="1" applyBorder="1" applyAlignment="1">
      <alignment horizontal="left" wrapText="1"/>
    </xf>
    <xf numFmtId="164" fontId="7" fillId="6" borderId="2" xfId="2" applyNumberFormat="1" applyFont="1" applyFill="1" applyBorder="1" applyAlignment="1">
      <alignment horizontal="left" wrapText="1"/>
    </xf>
    <xf numFmtId="49" fontId="7" fillId="6" borderId="10" xfId="2" applyNumberFormat="1" applyFont="1" applyFill="1" applyBorder="1" applyAlignment="1">
      <alignment horizontal="left" wrapText="1"/>
    </xf>
    <xf numFmtId="4" fontId="7" fillId="6" borderId="10" xfId="2" applyNumberFormat="1" applyFont="1" applyFill="1" applyBorder="1" applyAlignment="1">
      <alignment horizontal="left" wrapText="1"/>
    </xf>
    <xf numFmtId="49" fontId="14" fillId="0" borderId="18" xfId="2" applyNumberFormat="1" applyFont="1" applyBorder="1" applyAlignment="1">
      <alignment horizontal="center" vertical="top" wrapText="1"/>
    </xf>
    <xf numFmtId="164" fontId="14" fillId="0" borderId="19" xfId="2" applyNumberFormat="1" applyFont="1" applyBorder="1" applyAlignment="1">
      <alignment horizontal="center" vertical="top" wrapText="1"/>
    </xf>
    <xf numFmtId="49" fontId="14" fillId="0" borderId="20" xfId="2" applyNumberFormat="1" applyFont="1" applyBorder="1" applyAlignment="1">
      <alignment horizontal="center" vertical="top" wrapText="1"/>
    </xf>
    <xf numFmtId="4" fontId="14" fillId="0" borderId="19" xfId="2" applyNumberFormat="1" applyFont="1" applyBorder="1" applyAlignment="1">
      <alignment horizontal="center" vertical="top" wrapText="1"/>
    </xf>
    <xf numFmtId="4" fontId="14" fillId="0" borderId="20" xfId="2" applyNumberFormat="1" applyFont="1" applyBorder="1" applyAlignment="1">
      <alignment horizontal="center" vertical="top" wrapText="1"/>
    </xf>
    <xf numFmtId="49" fontId="14" fillId="0" borderId="21" xfId="2" applyNumberFormat="1" applyFont="1" applyBorder="1" applyAlignment="1">
      <alignment horizontal="center" vertical="top" wrapText="1"/>
    </xf>
    <xf numFmtId="164" fontId="14" fillId="0" borderId="22" xfId="2" applyNumberFormat="1" applyFont="1" applyBorder="1" applyAlignment="1">
      <alignment horizontal="center" vertical="top" wrapText="1"/>
    </xf>
    <xf numFmtId="49" fontId="14" fillId="0" borderId="23" xfId="2" applyNumberFormat="1" applyFont="1" applyBorder="1" applyAlignment="1">
      <alignment horizontal="left" vertical="top" wrapText="1"/>
    </xf>
    <xf numFmtId="4" fontId="14" fillId="0" borderId="22" xfId="2" applyNumberFormat="1" applyFont="1" applyBorder="1" applyAlignment="1">
      <alignment horizontal="center" vertical="top" wrapText="1"/>
    </xf>
    <xf numFmtId="4" fontId="14" fillId="0" borderId="23" xfId="2" applyNumberFormat="1" applyFont="1" applyBorder="1" applyAlignment="1">
      <alignment horizontal="center" vertical="top" wrapText="1"/>
    </xf>
    <xf numFmtId="49" fontId="14" fillId="7" borderId="1" xfId="2" applyNumberFormat="1" applyFont="1" applyFill="1" applyBorder="1"/>
    <xf numFmtId="164" fontId="14" fillId="7" borderId="2" xfId="2" applyNumberFormat="1" applyFont="1" applyFill="1" applyBorder="1"/>
    <xf numFmtId="49" fontId="14" fillId="7" borderId="10" xfId="2" applyNumberFormat="1" applyFont="1" applyFill="1" applyBorder="1"/>
    <xf numFmtId="4" fontId="14" fillId="7" borderId="24" xfId="2" applyNumberFormat="1" applyFont="1" applyFill="1" applyBorder="1" applyAlignment="1">
      <alignment wrapText="1"/>
    </xf>
    <xf numFmtId="4" fontId="14" fillId="7" borderId="10" xfId="2" applyNumberFormat="1" applyFont="1" applyFill="1" applyBorder="1" applyAlignment="1">
      <alignment wrapText="1"/>
    </xf>
    <xf numFmtId="49" fontId="14" fillId="0" borderId="25" xfId="2" applyNumberFormat="1" applyFont="1" applyBorder="1" applyAlignment="1">
      <alignment horizontal="left"/>
    </xf>
    <xf numFmtId="164" fontId="14" fillId="0" borderId="26" xfId="2" applyNumberFormat="1" applyFont="1" applyBorder="1" applyAlignment="1">
      <alignment horizontal="center"/>
    </xf>
    <xf numFmtId="49" fontId="14" fillId="0" borderId="27" xfId="2" applyNumberFormat="1" applyFont="1" applyBorder="1" applyAlignment="1">
      <alignment horizontal="left"/>
    </xf>
    <xf numFmtId="4" fontId="14" fillId="0" borderId="26" xfId="2" applyNumberFormat="1" applyFont="1" applyBorder="1" applyAlignment="1">
      <alignment horizontal="right" wrapText="1"/>
    </xf>
    <xf numFmtId="4" fontId="14" fillId="0" borderId="27" xfId="2" applyNumberFormat="1" applyFont="1" applyBorder="1" applyAlignment="1">
      <alignment horizontal="right" wrapText="1"/>
    </xf>
    <xf numFmtId="4" fontId="14" fillId="0" borderId="27" xfId="2" applyNumberFormat="1" applyFont="1" applyBorder="1" applyAlignment="1">
      <alignment wrapText="1"/>
    </xf>
    <xf numFmtId="49" fontId="7" fillId="6" borderId="1" xfId="2" applyNumberFormat="1" applyFont="1" applyFill="1" applyBorder="1" applyAlignment="1">
      <alignment horizontal="left"/>
    </xf>
    <xf numFmtId="164" fontId="7" fillId="6" borderId="2" xfId="2" applyNumberFormat="1" applyFont="1" applyFill="1" applyBorder="1" applyAlignment="1">
      <alignment horizontal="left"/>
    </xf>
    <xf numFmtId="49" fontId="7" fillId="6" borderId="10" xfId="2" applyNumberFormat="1" applyFont="1" applyFill="1" applyBorder="1" applyAlignment="1">
      <alignment horizontal="left"/>
    </xf>
    <xf numFmtId="4" fontId="14" fillId="6" borderId="28" xfId="2" applyNumberFormat="1" applyFont="1" applyFill="1" applyBorder="1" applyAlignment="1">
      <alignment horizontal="right" wrapText="1"/>
    </xf>
    <xf numFmtId="4" fontId="14" fillId="6" borderId="29" xfId="2" applyNumberFormat="1" applyFont="1" applyFill="1" applyBorder="1" applyAlignment="1">
      <alignment horizontal="right" wrapText="1"/>
    </xf>
    <xf numFmtId="4" fontId="14" fillId="6" borderId="10" xfId="2" applyNumberFormat="1" applyFont="1" applyFill="1" applyBorder="1" applyAlignment="1">
      <alignment horizontal="right" wrapText="1"/>
    </xf>
    <xf numFmtId="4" fontId="15" fillId="0" borderId="0" xfId="2" applyNumberFormat="1" applyFont="1" applyAlignment="1">
      <alignment horizontal="right" wrapText="1"/>
    </xf>
    <xf numFmtId="0" fontId="1" fillId="0" borderId="30" xfId="9" applyFont="1" applyFill="1" applyBorder="1"/>
    <xf numFmtId="0" fontId="1" fillId="0" borderId="0" xfId="9" applyFont="1" applyFill="1" applyBorder="1"/>
    <xf numFmtId="0" fontId="1" fillId="0" borderId="31" xfId="9" applyFont="1" applyFill="1" applyBorder="1"/>
    <xf numFmtId="49" fontId="8" fillId="2" borderId="1" xfId="8" applyNumberFormat="1" applyFont="1" applyFill="1" applyBorder="1"/>
    <xf numFmtId="0" fontId="1" fillId="0" borderId="30" xfId="9" applyFont="1" applyFill="1" applyBorder="1" applyAlignment="1"/>
    <xf numFmtId="49" fontId="8" fillId="2" borderId="1" xfId="4" applyNumberFormat="1" applyFont="1" applyFill="1" applyBorder="1"/>
    <xf numFmtId="49" fontId="8" fillId="2" borderId="1" xfId="7" applyNumberFormat="1" applyFont="1" applyFill="1" applyBorder="1"/>
    <xf numFmtId="4" fontId="1" fillId="0" borderId="0" xfId="9" applyNumberFormat="1"/>
    <xf numFmtId="0" fontId="17" fillId="0" borderId="0" xfId="9" applyFont="1"/>
    <xf numFmtId="49" fontId="8" fillId="3" borderId="1" xfId="3" applyNumberFormat="1" applyFont="1" applyFill="1" applyBorder="1"/>
    <xf numFmtId="49" fontId="8" fillId="3" borderId="32" xfId="3" applyNumberFormat="1" applyFont="1" applyFill="1" applyBorder="1"/>
    <xf numFmtId="49" fontId="8" fillId="3" borderId="9" xfId="3" applyNumberFormat="1" applyFont="1" applyFill="1" applyBorder="1"/>
    <xf numFmtId="49" fontId="8" fillId="3" borderId="33" xfId="4" applyNumberFormat="1" applyFont="1" applyFill="1" applyBorder="1"/>
    <xf numFmtId="49" fontId="8" fillId="3" borderId="33" xfId="6" applyNumberFormat="1" applyFont="1" applyFill="1" applyBorder="1"/>
    <xf numFmtId="49" fontId="8" fillId="3" borderId="33" xfId="7" applyNumberFormat="1" applyFont="1" applyFill="1" applyBorder="1"/>
    <xf numFmtId="49" fontId="8" fillId="3" borderId="8" xfId="3" applyNumberFormat="1" applyFont="1" applyFill="1" applyBorder="1"/>
    <xf numFmtId="49" fontId="8" fillId="3" borderId="33" xfId="8" applyNumberFormat="1" applyFont="1" applyFill="1" applyBorder="1"/>
    <xf numFmtId="49" fontId="8" fillId="3" borderId="8" xfId="6" applyNumberFormat="1" applyFont="1" applyFill="1" applyBorder="1"/>
    <xf numFmtId="49" fontId="8" fillId="3" borderId="17" xfId="6" applyNumberFormat="1" applyFont="1" applyFill="1" applyBorder="1"/>
    <xf numFmtId="0" fontId="19" fillId="0" borderId="0" xfId="9" applyFont="1"/>
    <xf numFmtId="0" fontId="20" fillId="0" borderId="0" xfId="9" applyFont="1"/>
    <xf numFmtId="0" fontId="18" fillId="0" borderId="0" xfId="9" applyFont="1" applyAlignment="1">
      <alignment horizontal="justify" vertical="justify" wrapText="1"/>
    </xf>
    <xf numFmtId="49" fontId="2" fillId="0" borderId="30" xfId="9" applyNumberFormat="1" applyFont="1" applyFill="1" applyBorder="1" applyAlignment="1">
      <alignment horizontal="center" vertical="center" wrapText="1"/>
    </xf>
    <xf numFmtId="0" fontId="3" fillId="0" borderId="30" xfId="1" applyFill="1" applyBorder="1" applyAlignment="1">
      <alignment horizontal="center" vertical="center" wrapText="1"/>
    </xf>
    <xf numFmtId="0" fontId="3" fillId="0" borderId="30" xfId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5" borderId="11" xfId="9" applyFont="1" applyFill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5" borderId="6" xfId="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8" fillId="0" borderId="8" xfId="3" applyFont="1" applyBorder="1" applyAlignment="1">
      <alignment horizontal="left" vertical="center" wrapText="1"/>
    </xf>
    <xf numFmtId="0" fontId="3" fillId="0" borderId="30" xfId="1" applyBorder="1" applyAlignment="1">
      <alignment wrapText="1"/>
    </xf>
    <xf numFmtId="0" fontId="3" fillId="0" borderId="31" xfId="1" applyBorder="1" applyAlignment="1">
      <alignment wrapText="1"/>
    </xf>
    <xf numFmtId="4" fontId="7" fillId="6" borderId="2" xfId="2" applyNumberFormat="1" applyFont="1" applyFill="1" applyBorder="1" applyAlignment="1">
      <alignment horizontal="center" wrapText="1"/>
    </xf>
    <xf numFmtId="4" fontId="7" fillId="6" borderId="10" xfId="2" applyNumberFormat="1" applyFont="1" applyFill="1" applyBorder="1" applyAlignment="1">
      <alignment horizontal="center" wrapText="1"/>
    </xf>
  </cellXfs>
  <cellStyles count="10">
    <cellStyle name="Normální" xfId="0" builtinId="0"/>
    <cellStyle name="Normální 2" xfId="1"/>
    <cellStyle name="Normální 3" xfId="2"/>
    <cellStyle name="normální_01" xfId="3"/>
    <cellStyle name="normální_06 kap 9.9.13" xfId="4"/>
    <cellStyle name="normální_07 kap 9.9.13" xfId="5"/>
    <cellStyle name="normální_09" xfId="6"/>
    <cellStyle name="normální_BB-pd-RS 2014 pož.BARSE044-090913" xfId="7"/>
    <cellStyle name="normální_kap.03 BARSE044" xfId="8"/>
    <cellStyle name="normální_Správ sohhrn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G3" sqref="G3:G5"/>
    </sheetView>
  </sheetViews>
  <sheetFormatPr defaultColWidth="10.7109375" defaultRowHeight="12.75" x14ac:dyDescent="0.2"/>
  <cols>
    <col min="1" max="1" width="3.5703125" style="1" customWidth="1"/>
    <col min="2" max="2" width="10.7109375" style="1"/>
    <col min="3" max="3" width="9.140625" style="1" customWidth="1"/>
    <col min="4" max="4" width="24.7109375" style="1" customWidth="1"/>
    <col min="5" max="7" width="17.7109375" style="1" customWidth="1"/>
    <col min="8" max="8" width="11.7109375" style="1" bestFit="1" customWidth="1"/>
    <col min="9" max="9" width="12.7109375" style="1" bestFit="1" customWidth="1"/>
    <col min="10" max="254" width="9.140625" style="1" customWidth="1"/>
    <col min="255" max="255" width="3.5703125" style="1" customWidth="1"/>
    <col min="256" max="16384" width="10.7109375" style="1"/>
  </cols>
  <sheetData>
    <row r="1" spans="1:9" ht="15.75" x14ac:dyDescent="0.25">
      <c r="A1" s="121" t="s">
        <v>825</v>
      </c>
      <c r="B1" s="109"/>
      <c r="C1" s="109"/>
      <c r="D1" s="109"/>
      <c r="E1" s="109"/>
    </row>
    <row r="2" spans="1:9" ht="50.25" customHeight="1" thickBot="1" x14ac:dyDescent="0.25">
      <c r="A2" s="123" t="s">
        <v>820</v>
      </c>
      <c r="B2" s="124"/>
      <c r="C2" s="124"/>
      <c r="D2" s="124"/>
      <c r="E2" s="125"/>
      <c r="F2" s="126"/>
      <c r="G2" s="126"/>
    </row>
    <row r="3" spans="1:9" ht="15.75" customHeight="1" x14ac:dyDescent="0.2">
      <c r="A3" s="127" t="s">
        <v>0</v>
      </c>
      <c r="B3" s="128"/>
      <c r="C3" s="128"/>
      <c r="D3" s="129"/>
      <c r="E3" s="134" t="s">
        <v>817</v>
      </c>
      <c r="F3" s="134" t="s">
        <v>821</v>
      </c>
      <c r="G3" s="134" t="s">
        <v>5</v>
      </c>
      <c r="H3" s="2"/>
      <c r="I3" s="3"/>
    </row>
    <row r="4" spans="1:9" ht="13.5" hidden="1" customHeight="1" thickBot="1" x14ac:dyDescent="0.25">
      <c r="A4" s="130"/>
      <c r="B4" s="131"/>
      <c r="C4" s="131"/>
      <c r="D4" s="132"/>
      <c r="E4" s="135"/>
      <c r="F4" s="137"/>
      <c r="G4" s="137"/>
      <c r="H4" s="4"/>
      <c r="I4" s="4"/>
    </row>
    <row r="5" spans="1:9" ht="24.75" customHeight="1" thickBot="1" x14ac:dyDescent="0.25">
      <c r="A5" s="130"/>
      <c r="B5" s="133"/>
      <c r="C5" s="133"/>
      <c r="D5" s="132"/>
      <c r="E5" s="136"/>
      <c r="F5" s="138"/>
      <c r="G5" s="138"/>
      <c r="H5" s="5"/>
      <c r="I5" s="5"/>
    </row>
    <row r="6" spans="1:9" ht="13.5" thickBot="1" x14ac:dyDescent="0.25">
      <c r="A6" s="6" t="s">
        <v>1</v>
      </c>
      <c r="B6" s="7"/>
      <c r="C6" s="7"/>
      <c r="D6" s="7"/>
      <c r="E6" s="8"/>
      <c r="F6" s="8"/>
      <c r="G6" s="8"/>
    </row>
    <row r="7" spans="1:9" ht="13.5" thickBot="1" x14ac:dyDescent="0.25">
      <c r="A7" s="9"/>
      <c r="B7" s="110" t="s">
        <v>3</v>
      </c>
      <c r="C7" s="10"/>
      <c r="D7" s="46"/>
      <c r="E7" s="12">
        <v>0</v>
      </c>
      <c r="F7" s="12">
        <f>G7-E7</f>
        <v>14400</v>
      </c>
      <c r="G7" s="12">
        <v>14400</v>
      </c>
    </row>
    <row r="8" spans="1:9" ht="13.5" thickBot="1" x14ac:dyDescent="0.25">
      <c r="A8" s="9"/>
      <c r="B8" s="111" t="s">
        <v>4</v>
      </c>
      <c r="C8" s="101"/>
      <c r="D8" s="102"/>
      <c r="E8" s="12">
        <v>102900</v>
      </c>
      <c r="F8" s="12">
        <f>G8-E8</f>
        <v>248743</v>
      </c>
      <c r="G8" s="12">
        <v>351643</v>
      </c>
    </row>
    <row r="9" spans="1:9" ht="13.5" thickBot="1" x14ac:dyDescent="0.25">
      <c r="A9" s="13"/>
      <c r="B9" s="14" t="s">
        <v>5</v>
      </c>
      <c r="C9" s="15"/>
      <c r="D9" s="15"/>
      <c r="E9" s="16">
        <f>SUM(E7:E8)</f>
        <v>102900</v>
      </c>
      <c r="F9" s="16">
        <f>SUM(F7:F8)</f>
        <v>263143</v>
      </c>
      <c r="G9" s="16">
        <f>SUM(G7:G8)</f>
        <v>366043</v>
      </c>
      <c r="H9" s="108"/>
      <c r="I9" s="108"/>
    </row>
    <row r="10" spans="1:9" ht="9.75" customHeight="1" thickBot="1" x14ac:dyDescent="0.25">
      <c r="A10" s="17"/>
      <c r="B10" s="18"/>
      <c r="C10" s="19"/>
      <c r="D10" s="19"/>
      <c r="E10" s="20"/>
      <c r="F10" s="20"/>
      <c r="G10" s="20"/>
    </row>
    <row r="11" spans="1:9" ht="13.5" thickBot="1" x14ac:dyDescent="0.25">
      <c r="A11" s="21" t="s">
        <v>819</v>
      </c>
      <c r="B11" s="7"/>
      <c r="C11" s="7"/>
      <c r="D11" s="7"/>
      <c r="E11" s="22"/>
      <c r="F11" s="22"/>
      <c r="G11" s="22"/>
    </row>
    <row r="12" spans="1:9" ht="13.5" thickBot="1" x14ac:dyDescent="0.25">
      <c r="A12" s="23"/>
      <c r="B12" s="112" t="s">
        <v>4</v>
      </c>
      <c r="C12" s="24"/>
      <c r="D12" s="24"/>
      <c r="E12" s="12">
        <v>2532475.7999999998</v>
      </c>
      <c r="F12" s="12">
        <f>G12-E12</f>
        <v>1060784</v>
      </c>
      <c r="G12" s="12">
        <v>3593259.8</v>
      </c>
    </row>
    <row r="13" spans="1:9" ht="13.5" thickBot="1" x14ac:dyDescent="0.25">
      <c r="A13" s="9"/>
      <c r="B13" s="113" t="s">
        <v>7</v>
      </c>
      <c r="C13" s="24"/>
      <c r="D13" s="24"/>
      <c r="E13" s="12">
        <v>75000</v>
      </c>
      <c r="F13" s="12">
        <f>G13-E13</f>
        <v>2000</v>
      </c>
      <c r="G13" s="12">
        <v>77000</v>
      </c>
    </row>
    <row r="14" spans="1:9" ht="13.5" thickBot="1" x14ac:dyDescent="0.25">
      <c r="A14" s="13"/>
      <c r="B14" s="14" t="s">
        <v>5</v>
      </c>
      <c r="C14" s="15"/>
      <c r="D14" s="25"/>
      <c r="E14" s="16">
        <f>SUM(E12:E13)</f>
        <v>2607475.7999999998</v>
      </c>
      <c r="F14" s="16">
        <f>SUM(F12:F13)</f>
        <v>1062784</v>
      </c>
      <c r="G14" s="16">
        <f>SUM(G12:G13)</f>
        <v>3670259.8</v>
      </c>
      <c r="H14" s="108"/>
      <c r="I14" s="108"/>
    </row>
    <row r="15" spans="1:9" ht="9.75" customHeight="1" thickBot="1" x14ac:dyDescent="0.25">
      <c r="A15" s="26"/>
      <c r="B15" s="27"/>
      <c r="C15" s="28"/>
      <c r="D15" s="29"/>
      <c r="E15" s="20"/>
      <c r="F15" s="20"/>
      <c r="G15" s="20"/>
    </row>
    <row r="16" spans="1:9" ht="13.5" thickBot="1" x14ac:dyDescent="0.25">
      <c r="A16" s="30" t="s">
        <v>8</v>
      </c>
      <c r="B16" s="7"/>
      <c r="C16" s="7"/>
      <c r="D16" s="31"/>
      <c r="E16" s="22"/>
      <c r="F16" s="22"/>
      <c r="G16" s="22"/>
    </row>
    <row r="17" spans="1:9" ht="13.5" thickBot="1" x14ac:dyDescent="0.25">
      <c r="A17" s="23"/>
      <c r="B17" s="114" t="s">
        <v>9</v>
      </c>
      <c r="C17" s="24"/>
      <c r="D17" s="24"/>
      <c r="E17" s="12">
        <v>2945465</v>
      </c>
      <c r="F17" s="12">
        <f>G17-E17</f>
        <v>1773262.2999999998</v>
      </c>
      <c r="G17" s="12">
        <v>4718727.3</v>
      </c>
    </row>
    <row r="18" spans="1:9" ht="13.5" thickBot="1" x14ac:dyDescent="0.25">
      <c r="A18" s="13"/>
      <c r="B18" s="14" t="s">
        <v>5</v>
      </c>
      <c r="C18" s="15"/>
      <c r="D18" s="25"/>
      <c r="E18" s="16">
        <f>SUM(E17)</f>
        <v>2945465</v>
      </c>
      <c r="F18" s="16">
        <f>SUM(F17)</f>
        <v>1773262.2999999998</v>
      </c>
      <c r="G18" s="16">
        <f>SUM(G17)</f>
        <v>4718727.3</v>
      </c>
      <c r="H18" s="108"/>
      <c r="I18" s="108"/>
    </row>
    <row r="19" spans="1:9" ht="9" customHeight="1" thickBot="1" x14ac:dyDescent="0.25">
      <c r="A19" s="33"/>
      <c r="B19" s="27"/>
      <c r="C19" s="28"/>
      <c r="D19" s="28"/>
      <c r="E19" s="20"/>
      <c r="F19" s="20"/>
      <c r="G19" s="20"/>
    </row>
    <row r="20" spans="1:9" ht="13.5" thickBot="1" x14ac:dyDescent="0.25">
      <c r="A20" s="30" t="s">
        <v>10</v>
      </c>
      <c r="B20" s="7"/>
      <c r="C20" s="7"/>
      <c r="D20" s="31"/>
      <c r="E20" s="22"/>
      <c r="F20" s="22"/>
      <c r="G20" s="22"/>
    </row>
    <row r="21" spans="1:9" ht="13.5" thickBot="1" x14ac:dyDescent="0.25">
      <c r="A21" s="23"/>
      <c r="B21" s="110" t="s">
        <v>11</v>
      </c>
      <c r="C21" s="24"/>
      <c r="D21" s="24"/>
      <c r="E21" s="12">
        <v>353600</v>
      </c>
      <c r="F21" s="12">
        <f>G21-E21</f>
        <v>91407.700000000012</v>
      </c>
      <c r="G21" s="12">
        <v>445007.7</v>
      </c>
    </row>
    <row r="22" spans="1:9" ht="13.5" thickBot="1" x14ac:dyDescent="0.25">
      <c r="A22" s="9"/>
      <c r="B22" s="113" t="s">
        <v>7</v>
      </c>
      <c r="C22" s="24"/>
      <c r="D22" s="24"/>
      <c r="E22" s="12">
        <v>113000</v>
      </c>
      <c r="F22" s="12">
        <f>G22-E22</f>
        <v>0</v>
      </c>
      <c r="G22" s="12">
        <v>113000</v>
      </c>
    </row>
    <row r="23" spans="1:9" ht="13.5" thickBot="1" x14ac:dyDescent="0.25">
      <c r="A23" s="13"/>
      <c r="B23" s="14" t="s">
        <v>5</v>
      </c>
      <c r="C23" s="15"/>
      <c r="D23" s="25"/>
      <c r="E23" s="16">
        <f>SUM(E21:E22)</f>
        <v>466600</v>
      </c>
      <c r="F23" s="16">
        <f>SUM(F21:F22)</f>
        <v>91407.700000000012</v>
      </c>
      <c r="G23" s="16">
        <f>SUM(G21:G22)</f>
        <v>558007.69999999995</v>
      </c>
      <c r="H23" s="108"/>
      <c r="I23" s="108"/>
    </row>
    <row r="24" spans="1:9" ht="9.75" customHeight="1" thickBot="1" x14ac:dyDescent="0.25">
      <c r="A24" s="33"/>
      <c r="B24" s="34"/>
      <c r="C24" s="35"/>
      <c r="D24" s="35"/>
      <c r="E24" s="20"/>
      <c r="F24" s="20"/>
      <c r="G24" s="20"/>
    </row>
    <row r="25" spans="1:9" ht="13.5" thickBot="1" x14ac:dyDescent="0.25">
      <c r="A25" s="30" t="s">
        <v>12</v>
      </c>
      <c r="B25" s="7"/>
      <c r="C25" s="7"/>
      <c r="D25" s="7"/>
      <c r="E25" s="22"/>
      <c r="F25" s="22"/>
      <c r="G25" s="22"/>
    </row>
    <row r="26" spans="1:9" ht="13.5" thickBot="1" x14ac:dyDescent="0.25">
      <c r="A26" s="23"/>
      <c r="B26" s="110" t="s">
        <v>2</v>
      </c>
      <c r="C26" s="36"/>
      <c r="D26" s="37"/>
      <c r="E26" s="38">
        <v>92000</v>
      </c>
      <c r="F26" s="38">
        <f>G26-E26</f>
        <v>183450</v>
      </c>
      <c r="G26" s="38">
        <v>275450</v>
      </c>
    </row>
    <row r="27" spans="1:9" ht="13.5" thickBot="1" x14ac:dyDescent="0.25">
      <c r="A27" s="9"/>
      <c r="B27" s="110" t="s">
        <v>11</v>
      </c>
      <c r="C27" s="11"/>
      <c r="D27" s="39"/>
      <c r="E27" s="40">
        <v>179030</v>
      </c>
      <c r="F27" s="40">
        <f>G27-E27</f>
        <v>96446.200000000012</v>
      </c>
      <c r="G27" s="40">
        <v>275476.2</v>
      </c>
    </row>
    <row r="28" spans="1:9" ht="13.5" thickBot="1" x14ac:dyDescent="0.25">
      <c r="A28" s="13"/>
      <c r="B28" s="14" t="s">
        <v>5</v>
      </c>
      <c r="C28" s="15"/>
      <c r="D28" s="25"/>
      <c r="E28" s="16">
        <f>SUM(E26:E27)</f>
        <v>271030</v>
      </c>
      <c r="F28" s="16">
        <f>SUM(F26:F27)</f>
        <v>279896.2</v>
      </c>
      <c r="G28" s="16">
        <f>SUM(G26:G27)</f>
        <v>550926.19999999995</v>
      </c>
      <c r="H28" s="108"/>
      <c r="I28" s="108"/>
    </row>
    <row r="29" spans="1:9" ht="9.75" customHeight="1" thickBot="1" x14ac:dyDescent="0.25">
      <c r="A29" s="41"/>
      <c r="B29" s="34"/>
      <c r="C29" s="35"/>
      <c r="D29" s="35"/>
      <c r="E29" s="20"/>
      <c r="F29" s="20"/>
      <c r="G29" s="20"/>
    </row>
    <row r="30" spans="1:9" ht="13.5" thickBot="1" x14ac:dyDescent="0.25">
      <c r="A30" s="21" t="s">
        <v>13</v>
      </c>
      <c r="B30" s="7"/>
      <c r="C30" s="7"/>
      <c r="D30" s="7"/>
      <c r="E30" s="32"/>
      <c r="F30" s="32"/>
      <c r="G30" s="32"/>
    </row>
    <row r="31" spans="1:9" ht="13.5" thickBot="1" x14ac:dyDescent="0.25">
      <c r="A31" s="42"/>
      <c r="B31" s="115" t="s">
        <v>14</v>
      </c>
      <c r="C31" s="10"/>
      <c r="D31" s="10"/>
      <c r="E31" s="43">
        <v>225500</v>
      </c>
      <c r="F31" s="43">
        <f>G31-E31</f>
        <v>158949.5</v>
      </c>
      <c r="G31" s="43">
        <v>384449.5</v>
      </c>
    </row>
    <row r="32" spans="1:9" ht="13.5" thickBot="1" x14ac:dyDescent="0.25">
      <c r="A32" s="44"/>
      <c r="B32" s="14" t="s">
        <v>5</v>
      </c>
      <c r="C32" s="15"/>
      <c r="D32" s="15"/>
      <c r="E32" s="16">
        <f>SUM(E31)</f>
        <v>225500</v>
      </c>
      <c r="F32" s="16">
        <f>SUM(F31)</f>
        <v>158949.5</v>
      </c>
      <c r="G32" s="16">
        <f>SUM(G31)</f>
        <v>384449.5</v>
      </c>
      <c r="H32" s="108"/>
      <c r="I32" s="108"/>
    </row>
    <row r="33" spans="1:9" ht="9.75" customHeight="1" thickBot="1" x14ac:dyDescent="0.25">
      <c r="A33" s="41"/>
      <c r="B33" s="34"/>
      <c r="C33" s="35"/>
      <c r="D33" s="35"/>
      <c r="E33" s="20"/>
      <c r="F33" s="20"/>
      <c r="G33" s="20"/>
    </row>
    <row r="34" spans="1:9" ht="13.5" thickBot="1" x14ac:dyDescent="0.25">
      <c r="A34" s="107" t="s">
        <v>15</v>
      </c>
      <c r="B34" s="7"/>
      <c r="C34" s="7"/>
      <c r="D34" s="31"/>
      <c r="E34" s="22"/>
      <c r="F34" s="22"/>
      <c r="G34" s="22"/>
    </row>
    <row r="35" spans="1:9" ht="13.5" thickBot="1" x14ac:dyDescent="0.25">
      <c r="A35" s="9"/>
      <c r="B35" s="139" t="s">
        <v>16</v>
      </c>
      <c r="C35" s="140"/>
      <c r="D35" s="141"/>
      <c r="E35" s="40">
        <v>85000</v>
      </c>
      <c r="F35" s="40">
        <f>G35-E35</f>
        <v>174405.2</v>
      </c>
      <c r="G35" s="40">
        <v>259405.2</v>
      </c>
    </row>
    <row r="36" spans="1:9" ht="13.5" thickBot="1" x14ac:dyDescent="0.25">
      <c r="A36" s="13"/>
      <c r="B36" s="14" t="s">
        <v>5</v>
      </c>
      <c r="C36" s="15"/>
      <c r="D36" s="25"/>
      <c r="E36" s="16">
        <f>SUM(E35)</f>
        <v>85000</v>
      </c>
      <c r="F36" s="16">
        <f>SUM(F35)</f>
        <v>174405.2</v>
      </c>
      <c r="G36" s="16">
        <f>SUM(G35)</f>
        <v>259405.2</v>
      </c>
      <c r="H36" s="108"/>
      <c r="I36" s="108"/>
    </row>
    <row r="37" spans="1:9" ht="9.75" customHeight="1" thickBot="1" x14ac:dyDescent="0.25">
      <c r="A37" s="41"/>
      <c r="B37" s="34"/>
      <c r="C37" s="35"/>
      <c r="D37" s="35"/>
      <c r="E37" s="20"/>
      <c r="F37" s="20"/>
      <c r="G37" s="20"/>
    </row>
    <row r="38" spans="1:9" ht="13.5" thickBot="1" x14ac:dyDescent="0.25">
      <c r="A38" s="104" t="s">
        <v>17</v>
      </c>
      <c r="B38" s="7"/>
      <c r="C38" s="7"/>
      <c r="D38" s="31"/>
      <c r="E38" s="32"/>
      <c r="F38" s="32"/>
      <c r="G38" s="32"/>
    </row>
    <row r="39" spans="1:9" ht="13.5" thickBot="1" x14ac:dyDescent="0.25">
      <c r="A39" s="45"/>
      <c r="B39" s="116" t="s">
        <v>2</v>
      </c>
      <c r="C39" s="101"/>
      <c r="D39" s="103"/>
      <c r="E39" s="40">
        <v>10000</v>
      </c>
      <c r="F39" s="40">
        <f>G39-E39</f>
        <v>30000</v>
      </c>
      <c r="G39" s="40">
        <v>40000</v>
      </c>
    </row>
    <row r="40" spans="1:9" ht="13.5" thickBot="1" x14ac:dyDescent="0.25">
      <c r="A40" s="45"/>
      <c r="B40" s="110" t="s">
        <v>11</v>
      </c>
      <c r="C40" s="10"/>
      <c r="D40" s="10"/>
      <c r="E40" s="40">
        <v>32200</v>
      </c>
      <c r="F40" s="40">
        <f>G40-E40</f>
        <v>0</v>
      </c>
      <c r="G40" s="40">
        <v>32200</v>
      </c>
    </row>
    <row r="41" spans="1:9" ht="13.5" thickBot="1" x14ac:dyDescent="0.25">
      <c r="A41" s="45"/>
      <c r="B41" s="117" t="s">
        <v>18</v>
      </c>
      <c r="C41" s="10"/>
      <c r="D41" s="10"/>
      <c r="E41" s="40">
        <v>351295</v>
      </c>
      <c r="F41" s="40">
        <f>G41-E41</f>
        <v>121000</v>
      </c>
      <c r="G41" s="40">
        <v>472295</v>
      </c>
    </row>
    <row r="42" spans="1:9" ht="13.5" thickBot="1" x14ac:dyDescent="0.25">
      <c r="A42" s="45"/>
      <c r="B42" s="114" t="s">
        <v>9</v>
      </c>
      <c r="C42" s="48"/>
      <c r="D42" s="48"/>
      <c r="E42" s="40">
        <v>0</v>
      </c>
      <c r="F42" s="40">
        <f>G42-E42</f>
        <v>17000</v>
      </c>
      <c r="G42" s="40">
        <v>17000</v>
      </c>
    </row>
    <row r="43" spans="1:9" ht="13.5" thickBot="1" x14ac:dyDescent="0.25">
      <c r="A43" s="44"/>
      <c r="B43" s="14" t="s">
        <v>5</v>
      </c>
      <c r="C43" s="15"/>
      <c r="D43" s="15"/>
      <c r="E43" s="16">
        <f>SUM(E39:E42)</f>
        <v>393495</v>
      </c>
      <c r="F43" s="16">
        <f>SUM(F39:F42)</f>
        <v>168000</v>
      </c>
      <c r="G43" s="16">
        <f>SUM(G39:G42)</f>
        <v>561495</v>
      </c>
      <c r="H43" s="108"/>
      <c r="I43" s="108"/>
    </row>
    <row r="44" spans="1:9" ht="9.75" customHeight="1" thickBot="1" x14ac:dyDescent="0.25">
      <c r="A44" s="41"/>
      <c r="B44" s="34"/>
      <c r="C44" s="35"/>
      <c r="D44" s="35"/>
      <c r="E44" s="20"/>
      <c r="F44" s="20"/>
      <c r="G44" s="20"/>
    </row>
    <row r="45" spans="1:9" ht="13.5" thickBot="1" x14ac:dyDescent="0.25">
      <c r="A45" s="106" t="s">
        <v>19</v>
      </c>
      <c r="B45" s="7"/>
      <c r="C45" s="7"/>
      <c r="D45" s="31"/>
      <c r="E45" s="22"/>
      <c r="F45" s="22"/>
      <c r="G45" s="22"/>
    </row>
    <row r="46" spans="1:9" ht="13.5" thickBot="1" x14ac:dyDescent="0.25">
      <c r="A46" s="47"/>
      <c r="B46" s="118" t="s">
        <v>20</v>
      </c>
      <c r="C46" s="105"/>
      <c r="D46" s="105"/>
      <c r="E46" s="12">
        <v>490000</v>
      </c>
      <c r="F46" s="12">
        <f>G46-E46</f>
        <v>667594.80000000005</v>
      </c>
      <c r="G46" s="12">
        <v>1157594.8</v>
      </c>
    </row>
    <row r="47" spans="1:9" ht="13.5" thickBot="1" x14ac:dyDescent="0.25">
      <c r="A47" s="47"/>
      <c r="B47" s="114" t="s">
        <v>9</v>
      </c>
      <c r="C47" s="48"/>
      <c r="D47" s="48"/>
      <c r="E47" s="12">
        <v>183264</v>
      </c>
      <c r="F47" s="12">
        <f>G47-E47</f>
        <v>0</v>
      </c>
      <c r="G47" s="12">
        <v>183264</v>
      </c>
    </row>
    <row r="48" spans="1:9" ht="13.5" thickBot="1" x14ac:dyDescent="0.25">
      <c r="A48" s="44"/>
      <c r="B48" s="14" t="s">
        <v>5</v>
      </c>
      <c r="C48" s="15"/>
      <c r="D48" s="15"/>
      <c r="E48" s="16">
        <f>SUM(E46:E47)</f>
        <v>673264</v>
      </c>
      <c r="F48" s="16">
        <f>SUM(F46:F47)</f>
        <v>667594.80000000005</v>
      </c>
      <c r="G48" s="16">
        <f>SUM(G46:G47)</f>
        <v>1340858.8</v>
      </c>
      <c r="H48" s="108"/>
      <c r="I48" s="108"/>
    </row>
    <row r="49" spans="1:9" ht="9.75" customHeight="1" thickBot="1" x14ac:dyDescent="0.25">
      <c r="A49" s="41"/>
      <c r="B49" s="34"/>
      <c r="C49" s="35"/>
      <c r="D49" s="35"/>
      <c r="E49" s="20"/>
      <c r="F49" s="20"/>
      <c r="G49" s="20"/>
    </row>
    <row r="50" spans="1:9" ht="13.5" thickBot="1" x14ac:dyDescent="0.25">
      <c r="A50" s="49" t="s">
        <v>21</v>
      </c>
      <c r="B50" s="7"/>
      <c r="C50" s="7"/>
      <c r="D50" s="7"/>
      <c r="E50" s="22"/>
      <c r="F50" s="22"/>
      <c r="G50" s="22"/>
    </row>
    <row r="51" spans="1:9" ht="13.5" thickBot="1" x14ac:dyDescent="0.25">
      <c r="A51" s="42"/>
      <c r="B51" s="119" t="s">
        <v>22</v>
      </c>
      <c r="C51" s="36"/>
      <c r="D51" s="36"/>
      <c r="E51" s="50">
        <v>300000</v>
      </c>
      <c r="F51" s="50">
        <f>G51-E51</f>
        <v>0</v>
      </c>
      <c r="G51" s="50">
        <v>300000</v>
      </c>
    </row>
    <row r="52" spans="1:9" ht="13.5" thickBot="1" x14ac:dyDescent="0.25">
      <c r="A52" s="44"/>
      <c r="B52" s="14" t="s">
        <v>5</v>
      </c>
      <c r="C52" s="15"/>
      <c r="D52" s="15"/>
      <c r="E52" s="16">
        <f>SUM(E51)</f>
        <v>300000</v>
      </c>
      <c r="F52" s="16">
        <f>SUM(F51)</f>
        <v>0</v>
      </c>
      <c r="G52" s="16">
        <f>SUM(G51)</f>
        <v>300000</v>
      </c>
      <c r="H52" s="108"/>
      <c r="I52" s="108"/>
    </row>
    <row r="53" spans="1:9" ht="9.75" customHeight="1" thickBot="1" x14ac:dyDescent="0.25">
      <c r="A53" s="26"/>
      <c r="B53" s="34"/>
      <c r="C53" s="35"/>
      <c r="D53" s="35"/>
      <c r="E53" s="20"/>
      <c r="F53" s="20"/>
      <c r="G53" s="20"/>
    </row>
    <row r="54" spans="1:9" ht="16.5" thickBot="1" x14ac:dyDescent="0.3">
      <c r="A54" s="51" t="s">
        <v>818</v>
      </c>
      <c r="B54" s="52"/>
      <c r="C54" s="52"/>
      <c r="D54" s="53"/>
      <c r="E54" s="54">
        <f>E9+E14+E18+E23+E28+E32+E36+E43+E48+E52</f>
        <v>8070729.7999999998</v>
      </c>
      <c r="F54" s="54">
        <f>F9+F14+F18+F23+F28+F32+F36+F43+F48+F52</f>
        <v>4639442.7</v>
      </c>
      <c r="G54" s="54">
        <f>G9+G14+G18+G23+G28+G32+G36+G43+G48+G52</f>
        <v>12710172.499999998</v>
      </c>
      <c r="H54" s="108"/>
      <c r="I54" s="108"/>
    </row>
    <row r="55" spans="1:9" ht="9.75" customHeight="1" x14ac:dyDescent="0.2"/>
    <row r="56" spans="1:9" ht="15.75" x14ac:dyDescent="0.25">
      <c r="E56" s="55"/>
      <c r="F56" s="55"/>
      <c r="G56" s="55"/>
    </row>
    <row r="57" spans="1:9" s="120" customFormat="1" ht="60" customHeight="1" x14ac:dyDescent="0.2">
      <c r="A57" s="122" t="s">
        <v>822</v>
      </c>
      <c r="B57" s="122"/>
      <c r="C57" s="122"/>
      <c r="D57" s="122"/>
      <c r="E57" s="122"/>
      <c r="F57" s="122"/>
      <c r="G57" s="122"/>
    </row>
  </sheetData>
  <mergeCells count="7">
    <mergeCell ref="A57:G57"/>
    <mergeCell ref="A2:G2"/>
    <mergeCell ref="A3:D5"/>
    <mergeCell ref="E3:E5"/>
    <mergeCell ref="F3:F5"/>
    <mergeCell ref="G3:G5"/>
    <mergeCell ref="B35:D35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53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19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234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235</v>
      </c>
      <c r="C13" s="89" t="s">
        <v>236</v>
      </c>
      <c r="D13" s="90" t="s">
        <v>237</v>
      </c>
      <c r="E13" s="91">
        <v>15000</v>
      </c>
      <c r="F13" s="92">
        <v>0</v>
      </c>
      <c r="G13" s="91">
        <v>4000</v>
      </c>
      <c r="H13" s="92">
        <v>4000</v>
      </c>
      <c r="I13" s="93">
        <v>7000</v>
      </c>
      <c r="J13" s="93">
        <f t="shared" ref="J13:J46" si="0">E13-(F13+H13+I13)</f>
        <v>4000</v>
      </c>
      <c r="K13" s="67"/>
    </row>
    <row r="14" spans="1:11" x14ac:dyDescent="0.2">
      <c r="A14" s="56" t="s">
        <v>25</v>
      </c>
      <c r="B14" s="88" t="s">
        <v>238</v>
      </c>
      <c r="C14" s="89" t="s">
        <v>239</v>
      </c>
      <c r="D14" s="90" t="s">
        <v>240</v>
      </c>
      <c r="E14" s="91">
        <v>1443102.5</v>
      </c>
      <c r="F14" s="92">
        <v>465252.38</v>
      </c>
      <c r="G14" s="91">
        <v>0</v>
      </c>
      <c r="H14" s="92">
        <v>20000</v>
      </c>
      <c r="I14" s="93">
        <v>15000</v>
      </c>
      <c r="J14" s="93">
        <f t="shared" si="0"/>
        <v>942850.12</v>
      </c>
      <c r="K14" s="67"/>
    </row>
    <row r="15" spans="1:11" x14ac:dyDescent="0.2">
      <c r="A15" s="56" t="s">
        <v>25</v>
      </c>
      <c r="B15" s="88" t="s">
        <v>238</v>
      </c>
      <c r="C15" s="89" t="s">
        <v>653</v>
      </c>
      <c r="D15" s="90" t="s">
        <v>654</v>
      </c>
      <c r="E15" s="91">
        <v>841606.01</v>
      </c>
      <c r="F15" s="92">
        <v>226400.66</v>
      </c>
      <c r="G15" s="91">
        <v>5500</v>
      </c>
      <c r="H15" s="92">
        <v>10000</v>
      </c>
      <c r="I15" s="93">
        <v>10000</v>
      </c>
      <c r="J15" s="93">
        <f t="shared" si="0"/>
        <v>595205.35</v>
      </c>
      <c r="K15" s="67"/>
    </row>
    <row r="16" spans="1:11" x14ac:dyDescent="0.2">
      <c r="A16" s="56" t="s">
        <v>25</v>
      </c>
      <c r="B16" s="88" t="s">
        <v>238</v>
      </c>
      <c r="C16" s="89" t="s">
        <v>241</v>
      </c>
      <c r="D16" s="90" t="s">
        <v>242</v>
      </c>
      <c r="E16" s="91">
        <v>493420.84</v>
      </c>
      <c r="F16" s="92">
        <v>342221.11</v>
      </c>
      <c r="G16" s="91">
        <v>11783.2</v>
      </c>
      <c r="H16" s="92">
        <v>41700</v>
      </c>
      <c r="I16" s="93">
        <v>61700</v>
      </c>
      <c r="J16" s="93">
        <f t="shared" si="0"/>
        <v>47799.73000000004</v>
      </c>
      <c r="K16" s="67"/>
    </row>
    <row r="17" spans="1:11" x14ac:dyDescent="0.2">
      <c r="A17" s="56" t="s">
        <v>25</v>
      </c>
      <c r="B17" s="88" t="s">
        <v>238</v>
      </c>
      <c r="C17" s="89" t="s">
        <v>243</v>
      </c>
      <c r="D17" s="90" t="s">
        <v>244</v>
      </c>
      <c r="E17" s="91">
        <v>555200</v>
      </c>
      <c r="F17" s="92">
        <v>61924.84</v>
      </c>
      <c r="G17" s="91">
        <v>16000</v>
      </c>
      <c r="H17" s="92">
        <v>16000</v>
      </c>
      <c r="I17" s="93">
        <v>30000</v>
      </c>
      <c r="J17" s="93">
        <f t="shared" si="0"/>
        <v>447275.16000000003</v>
      </c>
      <c r="K17" s="67"/>
    </row>
    <row r="18" spans="1:11" x14ac:dyDescent="0.2">
      <c r="A18" s="56" t="s">
        <v>25</v>
      </c>
      <c r="B18" s="88" t="s">
        <v>238</v>
      </c>
      <c r="C18" s="89" t="s">
        <v>245</v>
      </c>
      <c r="D18" s="90" t="s">
        <v>246</v>
      </c>
      <c r="E18" s="91">
        <v>403960.6</v>
      </c>
      <c r="F18" s="92">
        <v>129293.47</v>
      </c>
      <c r="G18" s="91">
        <v>10000</v>
      </c>
      <c r="H18" s="92">
        <v>20000</v>
      </c>
      <c r="I18" s="93">
        <v>28000</v>
      </c>
      <c r="J18" s="93">
        <f t="shared" si="0"/>
        <v>226667.12999999998</v>
      </c>
      <c r="K18" s="67"/>
    </row>
    <row r="19" spans="1:11" x14ac:dyDescent="0.2">
      <c r="A19" s="56" t="s">
        <v>25</v>
      </c>
      <c r="B19" s="88" t="s">
        <v>238</v>
      </c>
      <c r="C19" s="89" t="s">
        <v>247</v>
      </c>
      <c r="D19" s="90" t="s">
        <v>248</v>
      </c>
      <c r="E19" s="91">
        <v>597389.4</v>
      </c>
      <c r="F19" s="92">
        <v>116166.53</v>
      </c>
      <c r="G19" s="91">
        <v>5000</v>
      </c>
      <c r="H19" s="92">
        <v>10000</v>
      </c>
      <c r="I19" s="93">
        <v>20000</v>
      </c>
      <c r="J19" s="93">
        <f t="shared" si="0"/>
        <v>451222.87</v>
      </c>
      <c r="K19" s="67"/>
    </row>
    <row r="20" spans="1:11" x14ac:dyDescent="0.2">
      <c r="A20" s="56" t="s">
        <v>25</v>
      </c>
      <c r="B20" s="88" t="s">
        <v>238</v>
      </c>
      <c r="C20" s="89" t="s">
        <v>249</v>
      </c>
      <c r="D20" s="90" t="s">
        <v>250</v>
      </c>
      <c r="E20" s="91">
        <v>402910.37</v>
      </c>
      <c r="F20" s="92">
        <v>221894.87</v>
      </c>
      <c r="G20" s="91">
        <v>23644.3</v>
      </c>
      <c r="H20" s="92">
        <v>89886.2</v>
      </c>
      <c r="I20" s="93">
        <v>152000</v>
      </c>
      <c r="J20" s="93">
        <f t="shared" si="0"/>
        <v>-60870.700000000012</v>
      </c>
      <c r="K20" s="67"/>
    </row>
    <row r="21" spans="1:11" x14ac:dyDescent="0.2">
      <c r="A21" s="56" t="s">
        <v>25</v>
      </c>
      <c r="B21" s="88" t="s">
        <v>238</v>
      </c>
      <c r="C21" s="89" t="s">
        <v>251</v>
      </c>
      <c r="D21" s="90" t="s">
        <v>252</v>
      </c>
      <c r="E21" s="91">
        <v>722460</v>
      </c>
      <c r="F21" s="92">
        <v>474685.37</v>
      </c>
      <c r="G21" s="91">
        <v>5000</v>
      </c>
      <c r="H21" s="92">
        <v>76660</v>
      </c>
      <c r="I21" s="93">
        <v>75000</v>
      </c>
      <c r="J21" s="93">
        <f t="shared" si="0"/>
        <v>96114.63</v>
      </c>
      <c r="K21" s="67"/>
    </row>
    <row r="22" spans="1:11" x14ac:dyDescent="0.2">
      <c r="A22" s="56" t="s">
        <v>25</v>
      </c>
      <c r="B22" s="88" t="s">
        <v>238</v>
      </c>
      <c r="C22" s="89" t="s">
        <v>253</v>
      </c>
      <c r="D22" s="90" t="s">
        <v>254</v>
      </c>
      <c r="E22" s="91">
        <v>265000</v>
      </c>
      <c r="F22" s="92">
        <v>7065.33</v>
      </c>
      <c r="G22" s="91">
        <v>4934.6000000000004</v>
      </c>
      <c r="H22" s="92">
        <v>11900</v>
      </c>
      <c r="I22" s="93">
        <v>16900</v>
      </c>
      <c r="J22" s="93">
        <f t="shared" si="0"/>
        <v>229134.66999999998</v>
      </c>
      <c r="K22" s="67"/>
    </row>
    <row r="23" spans="1:11" x14ac:dyDescent="0.2">
      <c r="A23" s="56" t="s">
        <v>25</v>
      </c>
      <c r="B23" s="88" t="s">
        <v>238</v>
      </c>
      <c r="C23" s="89" t="s">
        <v>255</v>
      </c>
      <c r="D23" s="90" t="s">
        <v>256</v>
      </c>
      <c r="E23" s="91">
        <v>127525.4</v>
      </c>
      <c r="F23" s="92">
        <v>64872.56</v>
      </c>
      <c r="G23" s="91">
        <v>0</v>
      </c>
      <c r="H23" s="92">
        <v>15605</v>
      </c>
      <c r="I23" s="93">
        <v>30605</v>
      </c>
      <c r="J23" s="93">
        <f t="shared" si="0"/>
        <v>16442.839999999997</v>
      </c>
      <c r="K23" s="67"/>
    </row>
    <row r="24" spans="1:11" x14ac:dyDescent="0.2">
      <c r="A24" s="56" t="s">
        <v>25</v>
      </c>
      <c r="B24" s="88" t="s">
        <v>238</v>
      </c>
      <c r="C24" s="89" t="s">
        <v>257</v>
      </c>
      <c r="D24" s="90" t="s">
        <v>258</v>
      </c>
      <c r="E24" s="91">
        <v>215359</v>
      </c>
      <c r="F24" s="92">
        <v>55359</v>
      </c>
      <c r="G24" s="91">
        <v>18000</v>
      </c>
      <c r="H24" s="92">
        <v>20000</v>
      </c>
      <c r="I24" s="93">
        <v>24660.2</v>
      </c>
      <c r="J24" s="93">
        <f t="shared" si="0"/>
        <v>115339.8</v>
      </c>
      <c r="K24" s="67"/>
    </row>
    <row r="25" spans="1:11" x14ac:dyDescent="0.2">
      <c r="A25" s="56" t="s">
        <v>25</v>
      </c>
      <c r="B25" s="88" t="s">
        <v>238</v>
      </c>
      <c r="C25" s="89" t="s">
        <v>655</v>
      </c>
      <c r="D25" s="90" t="s">
        <v>656</v>
      </c>
      <c r="E25" s="91">
        <v>102000</v>
      </c>
      <c r="F25" s="92">
        <v>0</v>
      </c>
      <c r="G25" s="91">
        <v>17000</v>
      </c>
      <c r="H25" s="92">
        <v>25000</v>
      </c>
      <c r="I25" s="93">
        <v>5000</v>
      </c>
      <c r="J25" s="93">
        <f t="shared" si="0"/>
        <v>72000</v>
      </c>
      <c r="K25" s="67"/>
    </row>
    <row r="26" spans="1:11" x14ac:dyDescent="0.2">
      <c r="A26" s="56" t="s">
        <v>25</v>
      </c>
      <c r="B26" s="88" t="s">
        <v>238</v>
      </c>
      <c r="C26" s="89" t="s">
        <v>657</v>
      </c>
      <c r="D26" s="90" t="s">
        <v>658</v>
      </c>
      <c r="E26" s="91">
        <v>40000</v>
      </c>
      <c r="F26" s="92">
        <v>0</v>
      </c>
      <c r="G26" s="91">
        <v>325358.7</v>
      </c>
      <c r="H26" s="92">
        <v>35029.599999999999</v>
      </c>
      <c r="I26" s="93">
        <v>35029.599999999999</v>
      </c>
      <c r="J26" s="93">
        <f t="shared" si="0"/>
        <v>-30059.199999999997</v>
      </c>
      <c r="K26" s="67"/>
    </row>
    <row r="27" spans="1:11" x14ac:dyDescent="0.2">
      <c r="A27" s="56" t="s">
        <v>25</v>
      </c>
      <c r="B27" s="88" t="s">
        <v>238</v>
      </c>
      <c r="C27" s="89" t="s">
        <v>659</v>
      </c>
      <c r="D27" s="90" t="s">
        <v>660</v>
      </c>
      <c r="E27" s="91">
        <v>125000</v>
      </c>
      <c r="F27" s="92">
        <v>0</v>
      </c>
      <c r="G27" s="91">
        <v>0</v>
      </c>
      <c r="H27" s="92">
        <v>20000</v>
      </c>
      <c r="I27" s="93">
        <v>15000</v>
      </c>
      <c r="J27" s="93">
        <f t="shared" si="0"/>
        <v>90000</v>
      </c>
      <c r="K27" s="67"/>
    </row>
    <row r="28" spans="1:11" x14ac:dyDescent="0.2">
      <c r="A28" s="56" t="s">
        <v>25</v>
      </c>
      <c r="B28" s="88" t="s">
        <v>238</v>
      </c>
      <c r="C28" s="89" t="s">
        <v>259</v>
      </c>
      <c r="D28" s="90" t="s">
        <v>260</v>
      </c>
      <c r="E28" s="91">
        <v>30000</v>
      </c>
      <c r="F28" s="92">
        <v>0</v>
      </c>
      <c r="G28" s="91">
        <v>0</v>
      </c>
      <c r="H28" s="92">
        <v>5000</v>
      </c>
      <c r="I28" s="93">
        <v>6500</v>
      </c>
      <c r="J28" s="93">
        <f t="shared" si="0"/>
        <v>18500</v>
      </c>
      <c r="K28" s="67"/>
    </row>
    <row r="29" spans="1:11" x14ac:dyDescent="0.2">
      <c r="A29" s="56" t="s">
        <v>25</v>
      </c>
      <c r="B29" s="88" t="s">
        <v>238</v>
      </c>
      <c r="C29" s="89" t="s">
        <v>661</v>
      </c>
      <c r="D29" s="90" t="s">
        <v>662</v>
      </c>
      <c r="E29" s="91">
        <v>5000</v>
      </c>
      <c r="F29" s="92">
        <v>0</v>
      </c>
      <c r="G29" s="91">
        <v>3000</v>
      </c>
      <c r="H29" s="92">
        <v>3000</v>
      </c>
      <c r="I29" s="93">
        <v>2000</v>
      </c>
      <c r="J29" s="93">
        <f t="shared" si="0"/>
        <v>0</v>
      </c>
      <c r="K29" s="67"/>
    </row>
    <row r="30" spans="1:11" x14ac:dyDescent="0.2">
      <c r="A30" s="56" t="s">
        <v>25</v>
      </c>
      <c r="B30" s="88" t="s">
        <v>238</v>
      </c>
      <c r="C30" s="89" t="s">
        <v>261</v>
      </c>
      <c r="D30" s="90" t="s">
        <v>262</v>
      </c>
      <c r="E30" s="91">
        <v>30000</v>
      </c>
      <c r="F30" s="92">
        <v>0</v>
      </c>
      <c r="G30" s="91">
        <v>3000</v>
      </c>
      <c r="H30" s="92">
        <v>15000</v>
      </c>
      <c r="I30" s="93">
        <v>20000</v>
      </c>
      <c r="J30" s="93">
        <f t="shared" si="0"/>
        <v>-5000</v>
      </c>
      <c r="K30" s="67"/>
    </row>
    <row r="31" spans="1:11" x14ac:dyDescent="0.2">
      <c r="A31" s="56" t="s">
        <v>25</v>
      </c>
      <c r="B31" s="88" t="s">
        <v>238</v>
      </c>
      <c r="C31" s="89" t="s">
        <v>263</v>
      </c>
      <c r="D31" s="90" t="s">
        <v>264</v>
      </c>
      <c r="E31" s="91">
        <v>26000</v>
      </c>
      <c r="F31" s="92">
        <v>0</v>
      </c>
      <c r="G31" s="91">
        <v>5000</v>
      </c>
      <c r="H31" s="92">
        <v>10000</v>
      </c>
      <c r="I31" s="93">
        <v>9000</v>
      </c>
      <c r="J31" s="93">
        <f t="shared" si="0"/>
        <v>7000</v>
      </c>
      <c r="K31" s="67"/>
    </row>
    <row r="32" spans="1:11" x14ac:dyDescent="0.2">
      <c r="A32" s="56" t="s">
        <v>25</v>
      </c>
      <c r="B32" s="88" t="s">
        <v>238</v>
      </c>
      <c r="C32" s="89" t="s">
        <v>663</v>
      </c>
      <c r="D32" s="90" t="s">
        <v>664</v>
      </c>
      <c r="E32" s="91">
        <v>3600</v>
      </c>
      <c r="F32" s="92">
        <v>0</v>
      </c>
      <c r="G32" s="91">
        <v>0</v>
      </c>
      <c r="H32" s="92">
        <v>3100</v>
      </c>
      <c r="I32" s="93">
        <v>3100</v>
      </c>
      <c r="J32" s="93">
        <f t="shared" si="0"/>
        <v>-2600</v>
      </c>
      <c r="K32" s="67"/>
    </row>
    <row r="33" spans="1:11" x14ac:dyDescent="0.2">
      <c r="A33" s="56" t="s">
        <v>25</v>
      </c>
      <c r="B33" s="88" t="s">
        <v>238</v>
      </c>
      <c r="C33" s="89" t="s">
        <v>665</v>
      </c>
      <c r="D33" s="90" t="s">
        <v>666</v>
      </c>
      <c r="E33" s="91">
        <v>2000</v>
      </c>
      <c r="F33" s="92">
        <v>0</v>
      </c>
      <c r="G33" s="91">
        <v>0</v>
      </c>
      <c r="H33" s="92">
        <v>2000</v>
      </c>
      <c r="I33" s="93">
        <v>2000</v>
      </c>
      <c r="J33" s="93">
        <f t="shared" si="0"/>
        <v>-2000</v>
      </c>
      <c r="K33" s="67"/>
    </row>
    <row r="34" spans="1:11" x14ac:dyDescent="0.2">
      <c r="A34" s="56" t="s">
        <v>25</v>
      </c>
      <c r="B34" s="88" t="s">
        <v>57</v>
      </c>
      <c r="C34" s="89" t="s">
        <v>265</v>
      </c>
      <c r="D34" s="90" t="s">
        <v>266</v>
      </c>
      <c r="E34" s="91">
        <v>677000</v>
      </c>
      <c r="F34" s="92">
        <v>56463.25</v>
      </c>
      <c r="G34" s="91">
        <v>405800</v>
      </c>
      <c r="H34" s="92">
        <v>405800</v>
      </c>
      <c r="I34" s="93">
        <v>442337</v>
      </c>
      <c r="J34" s="93">
        <f t="shared" si="0"/>
        <v>-227600.25</v>
      </c>
      <c r="K34" s="67"/>
    </row>
    <row r="35" spans="1:11" x14ac:dyDescent="0.2">
      <c r="A35" s="56" t="s">
        <v>25</v>
      </c>
      <c r="B35" s="88" t="s">
        <v>267</v>
      </c>
      <c r="C35" s="89" t="s">
        <v>39</v>
      </c>
      <c r="D35" s="90" t="s">
        <v>268</v>
      </c>
      <c r="E35" s="91">
        <v>70000</v>
      </c>
      <c r="F35" s="92">
        <v>0</v>
      </c>
      <c r="G35" s="91">
        <v>0</v>
      </c>
      <c r="H35" s="92">
        <v>0</v>
      </c>
      <c r="I35" s="93">
        <v>18000</v>
      </c>
      <c r="J35" s="93">
        <f t="shared" si="0"/>
        <v>52000</v>
      </c>
      <c r="K35" s="67"/>
    </row>
    <row r="36" spans="1:11" x14ac:dyDescent="0.2">
      <c r="A36" s="56" t="s">
        <v>25</v>
      </c>
      <c r="B36" s="88" t="s">
        <v>267</v>
      </c>
      <c r="C36" s="89" t="s">
        <v>39</v>
      </c>
      <c r="D36" s="90" t="s">
        <v>269</v>
      </c>
      <c r="E36" s="91">
        <v>21000</v>
      </c>
      <c r="F36" s="92">
        <v>0</v>
      </c>
      <c r="G36" s="91">
        <v>0</v>
      </c>
      <c r="H36" s="92">
        <v>0</v>
      </c>
      <c r="I36" s="93">
        <v>21000</v>
      </c>
      <c r="J36" s="93">
        <f t="shared" si="0"/>
        <v>0</v>
      </c>
      <c r="K36" s="67"/>
    </row>
    <row r="37" spans="1:11" x14ac:dyDescent="0.2">
      <c r="A37" s="56" t="s">
        <v>25</v>
      </c>
      <c r="B37" s="88" t="s">
        <v>267</v>
      </c>
      <c r="C37" s="89" t="s">
        <v>270</v>
      </c>
      <c r="D37" s="90" t="s">
        <v>271</v>
      </c>
      <c r="E37" s="91">
        <v>158725.56</v>
      </c>
      <c r="F37" s="92">
        <v>107745.9</v>
      </c>
      <c r="G37" s="91">
        <v>3000</v>
      </c>
      <c r="H37" s="92">
        <v>3000</v>
      </c>
      <c r="I37" s="93">
        <v>5000</v>
      </c>
      <c r="J37" s="93">
        <f t="shared" si="0"/>
        <v>42979.66</v>
      </c>
      <c r="K37" s="67"/>
    </row>
    <row r="38" spans="1:11" x14ac:dyDescent="0.2">
      <c r="A38" s="56" t="s">
        <v>25</v>
      </c>
      <c r="B38" s="88" t="s">
        <v>267</v>
      </c>
      <c r="C38" s="89" t="s">
        <v>272</v>
      </c>
      <c r="D38" s="90" t="s">
        <v>273</v>
      </c>
      <c r="E38" s="91">
        <v>68021.75</v>
      </c>
      <c r="F38" s="92">
        <v>41747.42</v>
      </c>
      <c r="G38" s="91">
        <v>3000</v>
      </c>
      <c r="H38" s="92">
        <v>3000</v>
      </c>
      <c r="I38" s="93">
        <v>5000</v>
      </c>
      <c r="J38" s="93">
        <f t="shared" si="0"/>
        <v>18274.330000000002</v>
      </c>
      <c r="K38" s="67"/>
    </row>
    <row r="39" spans="1:11" x14ac:dyDescent="0.2">
      <c r="A39" s="56" t="s">
        <v>25</v>
      </c>
      <c r="B39" s="88" t="s">
        <v>267</v>
      </c>
      <c r="C39" s="89" t="s">
        <v>667</v>
      </c>
      <c r="D39" s="90" t="s">
        <v>668</v>
      </c>
      <c r="E39" s="91">
        <v>19178.939999999999</v>
      </c>
      <c r="F39" s="92">
        <v>10147.15</v>
      </c>
      <c r="G39" s="91">
        <v>5640</v>
      </c>
      <c r="H39" s="92">
        <v>5640</v>
      </c>
      <c r="I39" s="93">
        <v>2000</v>
      </c>
      <c r="J39" s="93">
        <f t="shared" si="0"/>
        <v>1391.7899999999972</v>
      </c>
      <c r="K39" s="67"/>
    </row>
    <row r="40" spans="1:11" x14ac:dyDescent="0.2">
      <c r="A40" s="56" t="s">
        <v>25</v>
      </c>
      <c r="B40" s="88" t="s">
        <v>267</v>
      </c>
      <c r="C40" s="89" t="s">
        <v>274</v>
      </c>
      <c r="D40" s="90" t="s">
        <v>275</v>
      </c>
      <c r="E40" s="91">
        <v>267503.76</v>
      </c>
      <c r="F40" s="92">
        <v>173547.06</v>
      </c>
      <c r="G40" s="91">
        <v>70000</v>
      </c>
      <c r="H40" s="92">
        <v>65000</v>
      </c>
      <c r="I40" s="93">
        <v>30509</v>
      </c>
      <c r="J40" s="93">
        <f t="shared" si="0"/>
        <v>-1552.2999999999884</v>
      </c>
      <c r="K40" s="67"/>
    </row>
    <row r="41" spans="1:11" x14ac:dyDescent="0.2">
      <c r="A41" s="56" t="s">
        <v>25</v>
      </c>
      <c r="B41" s="88" t="s">
        <v>267</v>
      </c>
      <c r="C41" s="89" t="s">
        <v>669</v>
      </c>
      <c r="D41" s="90" t="s">
        <v>670</v>
      </c>
      <c r="E41" s="91">
        <v>879539.3</v>
      </c>
      <c r="F41" s="92">
        <v>84735.05</v>
      </c>
      <c r="G41" s="91">
        <v>40356</v>
      </c>
      <c r="H41" s="92">
        <v>40356</v>
      </c>
      <c r="I41" s="93">
        <v>12000</v>
      </c>
      <c r="J41" s="93">
        <f t="shared" si="0"/>
        <v>742448.25</v>
      </c>
      <c r="K41" s="67"/>
    </row>
    <row r="42" spans="1:11" x14ac:dyDescent="0.2">
      <c r="A42" s="56" t="s">
        <v>25</v>
      </c>
      <c r="B42" s="88" t="s">
        <v>267</v>
      </c>
      <c r="C42" s="89" t="s">
        <v>276</v>
      </c>
      <c r="D42" s="90" t="s">
        <v>277</v>
      </c>
      <c r="E42" s="91">
        <v>24794</v>
      </c>
      <c r="F42" s="92">
        <v>15772.11</v>
      </c>
      <c r="G42" s="91">
        <v>2254</v>
      </c>
      <c r="H42" s="92">
        <v>2254</v>
      </c>
      <c r="I42" s="93">
        <v>2254</v>
      </c>
      <c r="J42" s="93">
        <f t="shared" si="0"/>
        <v>4513.8899999999994</v>
      </c>
      <c r="K42" s="67"/>
    </row>
    <row r="43" spans="1:11" x14ac:dyDescent="0.2">
      <c r="A43" s="56" t="s">
        <v>25</v>
      </c>
      <c r="B43" s="88" t="s">
        <v>267</v>
      </c>
      <c r="C43" s="89" t="s">
        <v>671</v>
      </c>
      <c r="D43" s="90" t="s">
        <v>672</v>
      </c>
      <c r="E43" s="91">
        <v>18700</v>
      </c>
      <c r="F43" s="92">
        <v>9632.67</v>
      </c>
      <c r="G43" s="91">
        <v>18134.3</v>
      </c>
      <c r="H43" s="92">
        <v>18134.3</v>
      </c>
      <c r="I43" s="93">
        <v>15000</v>
      </c>
      <c r="J43" s="93">
        <f t="shared" si="0"/>
        <v>-24066.97</v>
      </c>
      <c r="K43" s="67"/>
    </row>
    <row r="44" spans="1:11" x14ac:dyDescent="0.2">
      <c r="A44" s="56" t="s">
        <v>25</v>
      </c>
      <c r="B44" s="88" t="s">
        <v>267</v>
      </c>
      <c r="C44" s="89" t="s">
        <v>278</v>
      </c>
      <c r="D44" s="90" t="s">
        <v>279</v>
      </c>
      <c r="E44" s="91">
        <v>30000</v>
      </c>
      <c r="F44" s="92">
        <v>0</v>
      </c>
      <c r="G44" s="91">
        <v>30000</v>
      </c>
      <c r="H44" s="92">
        <v>30000</v>
      </c>
      <c r="I44" s="93">
        <v>16000</v>
      </c>
      <c r="J44" s="93">
        <f t="shared" si="0"/>
        <v>-16000</v>
      </c>
      <c r="K44" s="67"/>
    </row>
    <row r="45" spans="1:11" x14ac:dyDescent="0.2">
      <c r="A45" s="56" t="s">
        <v>25</v>
      </c>
      <c r="B45" s="88" t="s">
        <v>267</v>
      </c>
      <c r="C45" s="89" t="s">
        <v>673</v>
      </c>
      <c r="D45" s="90" t="s">
        <v>674</v>
      </c>
      <c r="E45" s="91">
        <v>35000</v>
      </c>
      <c r="F45" s="92">
        <v>0</v>
      </c>
      <c r="G45" s="91">
        <v>20000</v>
      </c>
      <c r="H45" s="92">
        <v>20000</v>
      </c>
      <c r="I45" s="93">
        <v>15000</v>
      </c>
      <c r="J45" s="93">
        <f t="shared" si="0"/>
        <v>0</v>
      </c>
      <c r="K45" s="67"/>
    </row>
    <row r="46" spans="1:11" ht="13.5" thickBot="1" x14ac:dyDescent="0.25">
      <c r="A46" s="56" t="s">
        <v>25</v>
      </c>
      <c r="B46" s="88" t="s">
        <v>267</v>
      </c>
      <c r="C46" s="89" t="s">
        <v>675</v>
      </c>
      <c r="D46" s="90" t="s">
        <v>676</v>
      </c>
      <c r="E46" s="91">
        <v>30250</v>
      </c>
      <c r="F46" s="92">
        <v>0</v>
      </c>
      <c r="G46" s="91">
        <v>0</v>
      </c>
      <c r="H46" s="92">
        <v>5000</v>
      </c>
      <c r="I46" s="93">
        <v>5000</v>
      </c>
      <c r="J46" s="93">
        <f t="shared" si="0"/>
        <v>20250</v>
      </c>
      <c r="K46" s="67"/>
    </row>
    <row r="47" spans="1:11" ht="13.5" thickBot="1" x14ac:dyDescent="0.25">
      <c r="A47" s="56" t="s">
        <v>25</v>
      </c>
      <c r="B47" s="83" t="s">
        <v>280</v>
      </c>
      <c r="C47" s="84"/>
      <c r="D47" s="85"/>
      <c r="E47" s="86">
        <v>8746247.4399999995</v>
      </c>
      <c r="F47" s="87">
        <v>2664926.7200000002</v>
      </c>
      <c r="G47" s="86">
        <v>1055405.1000000001</v>
      </c>
      <c r="H47" s="87">
        <v>1052065.1000000001</v>
      </c>
      <c r="I47" s="87">
        <v>1157594.8</v>
      </c>
      <c r="J47" s="87">
        <v>3871660.81</v>
      </c>
      <c r="K47" s="67"/>
    </row>
    <row r="48" spans="1:11" ht="13.5" thickBot="1" x14ac:dyDescent="0.25">
      <c r="A48" s="56" t="s">
        <v>25</v>
      </c>
      <c r="B48" s="83" t="s">
        <v>281</v>
      </c>
      <c r="C48" s="84"/>
      <c r="D48" s="85"/>
      <c r="E48" s="86"/>
      <c r="F48" s="87"/>
      <c r="G48" s="86"/>
      <c r="H48" s="87"/>
      <c r="I48" s="87"/>
      <c r="J48" s="87"/>
      <c r="K48" s="67"/>
    </row>
    <row r="49" spans="1:11" x14ac:dyDescent="0.2">
      <c r="A49" s="56" t="s">
        <v>25</v>
      </c>
      <c r="B49" s="88" t="s">
        <v>282</v>
      </c>
      <c r="C49" s="89" t="s">
        <v>283</v>
      </c>
      <c r="D49" s="90" t="s">
        <v>284</v>
      </c>
      <c r="E49" s="91">
        <v>739747.2</v>
      </c>
      <c r="F49" s="92">
        <v>31616.799999999999</v>
      </c>
      <c r="G49" s="91">
        <v>68950</v>
      </c>
      <c r="H49" s="92">
        <v>56187.1</v>
      </c>
      <c r="I49" s="93">
        <v>36000</v>
      </c>
      <c r="J49" s="93">
        <f>E49-(F49+H49+I49)</f>
        <v>615943.29999999993</v>
      </c>
      <c r="K49" s="67"/>
    </row>
    <row r="50" spans="1:11" ht="13.5" thickBot="1" x14ac:dyDescent="0.25">
      <c r="A50" s="56" t="s">
        <v>25</v>
      </c>
      <c r="B50" s="88" t="s">
        <v>282</v>
      </c>
      <c r="C50" s="89" t="s">
        <v>285</v>
      </c>
      <c r="D50" s="90" t="s">
        <v>286</v>
      </c>
      <c r="E50" s="91">
        <v>147264</v>
      </c>
      <c r="F50" s="92">
        <v>0</v>
      </c>
      <c r="G50" s="91">
        <v>22089.599999999999</v>
      </c>
      <c r="H50" s="92">
        <v>22089.599999999999</v>
      </c>
      <c r="I50" s="93">
        <v>147264</v>
      </c>
      <c r="J50" s="93">
        <f>E50-(F50+H50+I50)</f>
        <v>-22089.600000000006</v>
      </c>
      <c r="K50" s="67"/>
    </row>
    <row r="51" spans="1:11" ht="13.5" thickBot="1" x14ac:dyDescent="0.25">
      <c r="A51" s="56" t="s">
        <v>25</v>
      </c>
      <c r="B51" s="83" t="s">
        <v>287</v>
      </c>
      <c r="C51" s="84"/>
      <c r="D51" s="85"/>
      <c r="E51" s="86">
        <v>887011.2</v>
      </c>
      <c r="F51" s="87">
        <v>31616.799999999999</v>
      </c>
      <c r="G51" s="86">
        <v>91039.6</v>
      </c>
      <c r="H51" s="87">
        <v>78276.7</v>
      </c>
      <c r="I51" s="87">
        <v>183264</v>
      </c>
      <c r="J51" s="87">
        <v>593853.69999999995</v>
      </c>
      <c r="K51" s="67"/>
    </row>
    <row r="52" spans="1:11" ht="13.5" thickBot="1" x14ac:dyDescent="0.25">
      <c r="A52" s="56" t="s">
        <v>25</v>
      </c>
      <c r="B52" s="94"/>
      <c r="C52" s="95"/>
      <c r="D52" s="96" t="s">
        <v>65</v>
      </c>
      <c r="E52" s="97">
        <f>SUM(E12:E51)/2</f>
        <v>9633258.6349999979</v>
      </c>
      <c r="F52" s="98">
        <f>SUM(F12:F51)/2</f>
        <v>2696543.5249999994</v>
      </c>
      <c r="G52" s="97">
        <f>SUM(G12:G51)/2</f>
        <v>1146444.7000000002</v>
      </c>
      <c r="H52" s="99">
        <f>SUM(H12:H51)/2</f>
        <v>1130341.8000000003</v>
      </c>
      <c r="I52" s="99">
        <f>SUM(I12:I51)/2</f>
        <v>1340858.8</v>
      </c>
      <c r="J52" s="99">
        <f>E52-(F52+H52+I52)</f>
        <v>4465514.5099999979</v>
      </c>
      <c r="K52" s="100"/>
    </row>
    <row r="53" spans="1:11" x14ac:dyDescent="0.2">
      <c r="A53" s="56" t="s">
        <v>25</v>
      </c>
      <c r="C53" s="68"/>
      <c r="E53" s="67"/>
      <c r="F53" s="67"/>
      <c r="G53" s="67"/>
      <c r="H53" s="67"/>
      <c r="I53" s="67"/>
      <c r="J53" s="67"/>
      <c r="K53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17"/>
  <sheetViews>
    <sheetView showGridLines="0" workbookViewId="0"/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21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629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630</v>
      </c>
      <c r="C13" s="89" t="s">
        <v>631</v>
      </c>
      <c r="D13" s="90" t="s">
        <v>632</v>
      </c>
      <c r="E13" s="91">
        <v>200000</v>
      </c>
      <c r="F13" s="92">
        <v>0</v>
      </c>
      <c r="G13" s="91">
        <v>150000</v>
      </c>
      <c r="H13" s="92">
        <v>0</v>
      </c>
      <c r="I13" s="93">
        <v>200000</v>
      </c>
      <c r="J13" s="93">
        <f>E13-(F13+H13+I13)</f>
        <v>0</v>
      </c>
      <c r="K13" s="67"/>
    </row>
    <row r="14" spans="1:11" ht="13.5" thickBot="1" x14ac:dyDescent="0.25">
      <c r="A14" s="56" t="s">
        <v>25</v>
      </c>
      <c r="B14" s="88" t="s">
        <v>630</v>
      </c>
      <c r="C14" s="89" t="s">
        <v>633</v>
      </c>
      <c r="D14" s="90" t="s">
        <v>634</v>
      </c>
      <c r="E14" s="91">
        <v>100000</v>
      </c>
      <c r="F14" s="92">
        <v>0</v>
      </c>
      <c r="G14" s="91">
        <v>0</v>
      </c>
      <c r="H14" s="92">
        <v>0</v>
      </c>
      <c r="I14" s="93">
        <v>100000</v>
      </c>
      <c r="J14" s="93">
        <f>E14-(F14+H14+I14)</f>
        <v>0</v>
      </c>
      <c r="K14" s="67"/>
    </row>
    <row r="15" spans="1:11" ht="13.5" thickBot="1" x14ac:dyDescent="0.25">
      <c r="A15" s="56" t="s">
        <v>25</v>
      </c>
      <c r="B15" s="83" t="s">
        <v>635</v>
      </c>
      <c r="C15" s="84"/>
      <c r="D15" s="85"/>
      <c r="E15" s="86">
        <v>300000</v>
      </c>
      <c r="F15" s="87">
        <v>0</v>
      </c>
      <c r="G15" s="86">
        <v>150000</v>
      </c>
      <c r="H15" s="87">
        <v>0</v>
      </c>
      <c r="I15" s="87">
        <v>300000</v>
      </c>
      <c r="J15" s="87">
        <v>0</v>
      </c>
      <c r="K15" s="67"/>
    </row>
    <row r="16" spans="1:11" ht="13.5" thickBot="1" x14ac:dyDescent="0.25">
      <c r="A16" s="56" t="s">
        <v>25</v>
      </c>
      <c r="B16" s="94"/>
      <c r="C16" s="95"/>
      <c r="D16" s="96" t="s">
        <v>65</v>
      </c>
      <c r="E16" s="97">
        <f>SUM(E12:E15)/2</f>
        <v>300000</v>
      </c>
      <c r="F16" s="98">
        <f>SUM(F12:F15)/2</f>
        <v>0</v>
      </c>
      <c r="G16" s="97">
        <f>SUM(G12:G15)/2</f>
        <v>150000</v>
      </c>
      <c r="H16" s="99">
        <f>SUM(H12:H15)/2</f>
        <v>0</v>
      </c>
      <c r="I16" s="99">
        <f>SUM(I12:I15)/2</f>
        <v>300000</v>
      </c>
      <c r="J16" s="99">
        <f>E16-(F16+H16+I16)</f>
        <v>0</v>
      </c>
      <c r="K16" s="100"/>
    </row>
    <row r="17" spans="1:11" x14ac:dyDescent="0.2">
      <c r="A17" s="56" t="s">
        <v>25</v>
      </c>
      <c r="C17" s="68"/>
      <c r="E17" s="67"/>
      <c r="F17" s="67"/>
      <c r="G17" s="67"/>
      <c r="H17" s="67"/>
      <c r="I17" s="67"/>
      <c r="J17" s="67"/>
      <c r="K17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3:K39"/>
  <sheetViews>
    <sheetView showGridLines="0" topLeftCell="C1" workbookViewId="0">
      <selection activeCell="I10" sqref="I10"/>
    </sheetView>
  </sheetViews>
  <sheetFormatPr defaultRowHeight="12.75" x14ac:dyDescent="0.2"/>
  <cols>
    <col min="1" max="1" width="5.7109375" style="60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2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2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2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2:11" ht="18" x14ac:dyDescent="0.25">
      <c r="B7" s="62" t="s">
        <v>1</v>
      </c>
      <c r="C7" s="63"/>
      <c r="D7" s="64"/>
      <c r="E7" s="65"/>
      <c r="F7" s="65"/>
      <c r="G7" s="65"/>
      <c r="H7" s="65"/>
      <c r="I7" s="65"/>
      <c r="J7" s="66"/>
      <c r="K7" s="67"/>
    </row>
    <row r="8" spans="2:11" ht="13.5" thickBot="1" x14ac:dyDescent="0.25">
      <c r="C8" s="68"/>
      <c r="E8" s="67"/>
      <c r="F8" s="67"/>
      <c r="G8" s="67"/>
      <c r="H8" s="67"/>
      <c r="I8" s="67"/>
      <c r="J8" s="67"/>
      <c r="K8" s="67"/>
    </row>
    <row r="9" spans="2:11" ht="34.5" customHeight="1" thickBot="1" x14ac:dyDescent="0.25"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2:11" ht="34.5" customHeight="1" x14ac:dyDescent="0.2"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2:11" ht="13.5" customHeight="1" thickBot="1" x14ac:dyDescent="0.25"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2:11" ht="13.5" thickBot="1" x14ac:dyDescent="0.25">
      <c r="B12" s="83" t="s">
        <v>728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2:11" ht="13.5" thickBot="1" x14ac:dyDescent="0.25">
      <c r="B13" s="88" t="s">
        <v>729</v>
      </c>
      <c r="C13" s="89" t="s">
        <v>730</v>
      </c>
      <c r="D13" s="90" t="s">
        <v>731</v>
      </c>
      <c r="E13" s="91">
        <v>14400</v>
      </c>
      <c r="F13" s="92">
        <v>0</v>
      </c>
      <c r="G13" s="91">
        <v>14400</v>
      </c>
      <c r="H13" s="92">
        <v>14400</v>
      </c>
      <c r="I13" s="93">
        <v>14400</v>
      </c>
      <c r="J13" s="93">
        <f>E13-(F13+H13+I13)</f>
        <v>-14400</v>
      </c>
      <c r="K13" s="67"/>
    </row>
    <row r="14" spans="2:11" ht="13.5" thickBot="1" x14ac:dyDescent="0.25">
      <c r="B14" s="83" t="s">
        <v>732</v>
      </c>
      <c r="C14" s="84"/>
      <c r="D14" s="85"/>
      <c r="E14" s="86">
        <v>14400</v>
      </c>
      <c r="F14" s="87">
        <v>0</v>
      </c>
      <c r="G14" s="86">
        <v>14400</v>
      </c>
      <c r="H14" s="87">
        <v>14400</v>
      </c>
      <c r="I14" s="87">
        <v>14400</v>
      </c>
      <c r="J14" s="87">
        <v>-14400</v>
      </c>
      <c r="K14" s="67"/>
    </row>
    <row r="15" spans="2:11" ht="13.5" thickBot="1" x14ac:dyDescent="0.25">
      <c r="B15" s="83" t="s">
        <v>37</v>
      </c>
      <c r="C15" s="84"/>
      <c r="D15" s="85"/>
      <c r="E15" s="86"/>
      <c r="F15" s="87"/>
      <c r="G15" s="86"/>
      <c r="H15" s="87"/>
      <c r="I15" s="87"/>
      <c r="J15" s="87"/>
      <c r="K15" s="67"/>
    </row>
    <row r="16" spans="2:11" x14ac:dyDescent="0.2">
      <c r="B16" s="88" t="s">
        <v>38</v>
      </c>
      <c r="C16" s="89" t="s">
        <v>39</v>
      </c>
      <c r="D16" s="90" t="s">
        <v>40</v>
      </c>
      <c r="E16" s="91">
        <v>590000</v>
      </c>
      <c r="F16" s="92">
        <v>0</v>
      </c>
      <c r="G16" s="91">
        <v>0</v>
      </c>
      <c r="H16" s="92">
        <v>0</v>
      </c>
      <c r="I16" s="93">
        <v>2000</v>
      </c>
      <c r="J16" s="93">
        <f t="shared" ref="J16:J36" si="0">E16-(F16+H16+I16)</f>
        <v>588000</v>
      </c>
      <c r="K16" s="67"/>
    </row>
    <row r="17" spans="2:11" x14ac:dyDescent="0.2">
      <c r="B17" s="88" t="s">
        <v>38</v>
      </c>
      <c r="C17" s="89" t="s">
        <v>39</v>
      </c>
      <c r="D17" s="90" t="s">
        <v>41</v>
      </c>
      <c r="E17" s="91">
        <v>85000</v>
      </c>
      <c r="F17" s="92">
        <v>0</v>
      </c>
      <c r="G17" s="91">
        <v>0</v>
      </c>
      <c r="H17" s="92">
        <v>0</v>
      </c>
      <c r="I17" s="93">
        <v>3000</v>
      </c>
      <c r="J17" s="93">
        <f t="shared" si="0"/>
        <v>82000</v>
      </c>
      <c r="K17" s="67"/>
    </row>
    <row r="18" spans="2:11" x14ac:dyDescent="0.2">
      <c r="B18" s="88" t="s">
        <v>38</v>
      </c>
      <c r="C18" s="89" t="s">
        <v>39</v>
      </c>
      <c r="D18" s="90" t="s">
        <v>42</v>
      </c>
      <c r="E18" s="91">
        <v>19000</v>
      </c>
      <c r="F18" s="92">
        <v>0</v>
      </c>
      <c r="G18" s="91">
        <v>0</v>
      </c>
      <c r="H18" s="92">
        <v>0</v>
      </c>
      <c r="I18" s="93">
        <v>1500</v>
      </c>
      <c r="J18" s="93">
        <f t="shared" si="0"/>
        <v>17500</v>
      </c>
      <c r="K18" s="67"/>
    </row>
    <row r="19" spans="2:11" x14ac:dyDescent="0.2">
      <c r="B19" s="88" t="s">
        <v>38</v>
      </c>
      <c r="C19" s="89" t="s">
        <v>43</v>
      </c>
      <c r="D19" s="90" t="s">
        <v>44</v>
      </c>
      <c r="E19" s="91">
        <v>31331.62</v>
      </c>
      <c r="F19" s="92">
        <v>3331.82</v>
      </c>
      <c r="G19" s="91">
        <v>500</v>
      </c>
      <c r="H19" s="92">
        <v>230</v>
      </c>
      <c r="I19" s="93">
        <v>2000</v>
      </c>
      <c r="J19" s="93">
        <f t="shared" si="0"/>
        <v>25769.8</v>
      </c>
      <c r="K19" s="67"/>
    </row>
    <row r="20" spans="2:11" x14ac:dyDescent="0.2">
      <c r="B20" s="88" t="s">
        <v>38</v>
      </c>
      <c r="C20" s="89" t="s">
        <v>45</v>
      </c>
      <c r="D20" s="90" t="s">
        <v>46</v>
      </c>
      <c r="E20" s="91">
        <v>636830.88</v>
      </c>
      <c r="F20" s="92">
        <v>328430.28999999998</v>
      </c>
      <c r="G20" s="91">
        <v>1600</v>
      </c>
      <c r="H20" s="92">
        <v>1600</v>
      </c>
      <c r="I20" s="93">
        <v>6600</v>
      </c>
      <c r="J20" s="93">
        <f t="shared" si="0"/>
        <v>300200.59000000003</v>
      </c>
      <c r="K20" s="67"/>
    </row>
    <row r="21" spans="2:11" x14ac:dyDescent="0.2">
      <c r="B21" s="88" t="s">
        <v>38</v>
      </c>
      <c r="C21" s="89" t="s">
        <v>47</v>
      </c>
      <c r="D21" s="90" t="s">
        <v>48</v>
      </c>
      <c r="E21" s="91">
        <v>520000</v>
      </c>
      <c r="F21" s="92">
        <v>0</v>
      </c>
      <c r="G21" s="91">
        <v>0</v>
      </c>
      <c r="H21" s="92">
        <v>0</v>
      </c>
      <c r="I21" s="93">
        <v>1000</v>
      </c>
      <c r="J21" s="93">
        <f t="shared" si="0"/>
        <v>519000</v>
      </c>
      <c r="K21" s="67"/>
    </row>
    <row r="22" spans="2:11" x14ac:dyDescent="0.2">
      <c r="B22" s="88" t="s">
        <v>38</v>
      </c>
      <c r="C22" s="89" t="s">
        <v>49</v>
      </c>
      <c r="D22" s="90" t="s">
        <v>50</v>
      </c>
      <c r="E22" s="91">
        <v>220205</v>
      </c>
      <c r="F22" s="92">
        <v>134069.71</v>
      </c>
      <c r="G22" s="91">
        <v>5000</v>
      </c>
      <c r="H22" s="92">
        <v>5000</v>
      </c>
      <c r="I22" s="93">
        <v>14500</v>
      </c>
      <c r="J22" s="93">
        <f t="shared" si="0"/>
        <v>66635.290000000008</v>
      </c>
      <c r="K22" s="67"/>
    </row>
    <row r="23" spans="2:11" x14ac:dyDescent="0.2">
      <c r="B23" s="88" t="s">
        <v>38</v>
      </c>
      <c r="C23" s="89" t="s">
        <v>51</v>
      </c>
      <c r="D23" s="90" t="s">
        <v>52</v>
      </c>
      <c r="E23" s="91">
        <v>332000</v>
      </c>
      <c r="F23" s="92">
        <v>15110.39</v>
      </c>
      <c r="G23" s="91">
        <v>99200</v>
      </c>
      <c r="H23" s="92">
        <v>99200</v>
      </c>
      <c r="I23" s="93">
        <v>146000</v>
      </c>
      <c r="J23" s="93">
        <f t="shared" si="0"/>
        <v>71689.609999999986</v>
      </c>
      <c r="K23" s="67"/>
    </row>
    <row r="24" spans="2:11" x14ac:dyDescent="0.2">
      <c r="B24" s="88" t="s">
        <v>38</v>
      </c>
      <c r="C24" s="89" t="s">
        <v>53</v>
      </c>
      <c r="D24" s="90" t="s">
        <v>54</v>
      </c>
      <c r="E24" s="91">
        <v>13194</v>
      </c>
      <c r="F24" s="92">
        <v>9425.4500000000007</v>
      </c>
      <c r="G24" s="91">
        <v>0</v>
      </c>
      <c r="H24" s="92">
        <v>0</v>
      </c>
      <c r="I24" s="93">
        <v>1500</v>
      </c>
      <c r="J24" s="93">
        <f t="shared" si="0"/>
        <v>2268.5499999999993</v>
      </c>
      <c r="K24" s="67"/>
    </row>
    <row r="25" spans="2:11" x14ac:dyDescent="0.2">
      <c r="B25" s="88" t="s">
        <v>38</v>
      </c>
      <c r="C25" s="89" t="s">
        <v>55</v>
      </c>
      <c r="D25" s="90" t="s">
        <v>56</v>
      </c>
      <c r="E25" s="91">
        <v>350000</v>
      </c>
      <c r="F25" s="92">
        <v>6607.49</v>
      </c>
      <c r="G25" s="91">
        <v>10000</v>
      </c>
      <c r="H25" s="92">
        <v>10000</v>
      </c>
      <c r="I25" s="93">
        <v>9500</v>
      </c>
      <c r="J25" s="93">
        <f t="shared" si="0"/>
        <v>323892.51</v>
      </c>
      <c r="K25" s="67"/>
    </row>
    <row r="26" spans="2:11" x14ac:dyDescent="0.2">
      <c r="B26" s="88" t="s">
        <v>57</v>
      </c>
      <c r="C26" s="89" t="s">
        <v>58</v>
      </c>
      <c r="D26" s="90" t="s">
        <v>59</v>
      </c>
      <c r="E26" s="91">
        <v>100000</v>
      </c>
      <c r="F26" s="92">
        <v>0</v>
      </c>
      <c r="G26" s="91">
        <v>0</v>
      </c>
      <c r="H26" s="92">
        <v>630</v>
      </c>
      <c r="I26" s="93">
        <v>2000</v>
      </c>
      <c r="J26" s="93">
        <f t="shared" si="0"/>
        <v>97370</v>
      </c>
      <c r="K26" s="67"/>
    </row>
    <row r="27" spans="2:11" x14ac:dyDescent="0.2">
      <c r="B27" s="88" t="s">
        <v>57</v>
      </c>
      <c r="C27" s="89" t="s">
        <v>39</v>
      </c>
      <c r="D27" s="90" t="s">
        <v>60</v>
      </c>
      <c r="E27" s="91">
        <v>20000</v>
      </c>
      <c r="F27" s="92">
        <v>0</v>
      </c>
      <c r="G27" s="91">
        <v>0</v>
      </c>
      <c r="H27" s="92">
        <v>0</v>
      </c>
      <c r="I27" s="93">
        <v>2000</v>
      </c>
      <c r="J27" s="93">
        <f t="shared" si="0"/>
        <v>18000</v>
      </c>
      <c r="K27" s="67"/>
    </row>
    <row r="28" spans="2:11" x14ac:dyDescent="0.2">
      <c r="B28" s="88" t="s">
        <v>57</v>
      </c>
      <c r="C28" s="89" t="s">
        <v>39</v>
      </c>
      <c r="D28" s="90" t="s">
        <v>61</v>
      </c>
      <c r="E28" s="91">
        <v>20000</v>
      </c>
      <c r="F28" s="92">
        <v>0</v>
      </c>
      <c r="G28" s="91">
        <v>0</v>
      </c>
      <c r="H28" s="92">
        <v>0</v>
      </c>
      <c r="I28" s="93">
        <v>6000</v>
      </c>
      <c r="J28" s="93">
        <f t="shared" si="0"/>
        <v>14000</v>
      </c>
      <c r="K28" s="67"/>
    </row>
    <row r="29" spans="2:11" x14ac:dyDescent="0.2">
      <c r="B29" s="88" t="s">
        <v>57</v>
      </c>
      <c r="C29" s="89" t="s">
        <v>39</v>
      </c>
      <c r="D29" s="90" t="s">
        <v>62</v>
      </c>
      <c r="E29" s="91">
        <v>150000</v>
      </c>
      <c r="F29" s="92">
        <v>0</v>
      </c>
      <c r="G29" s="91">
        <v>0</v>
      </c>
      <c r="H29" s="92">
        <v>0</v>
      </c>
      <c r="I29" s="93">
        <v>9900</v>
      </c>
      <c r="J29" s="93">
        <f t="shared" si="0"/>
        <v>140100</v>
      </c>
      <c r="K29" s="67"/>
    </row>
    <row r="30" spans="2:11" x14ac:dyDescent="0.2">
      <c r="B30" s="88" t="s">
        <v>57</v>
      </c>
      <c r="C30" s="89" t="s">
        <v>39</v>
      </c>
      <c r="D30" s="90" t="s">
        <v>63</v>
      </c>
      <c r="E30" s="91">
        <v>11000</v>
      </c>
      <c r="F30" s="92">
        <v>0</v>
      </c>
      <c r="G30" s="91">
        <v>0</v>
      </c>
      <c r="H30" s="92">
        <v>0</v>
      </c>
      <c r="I30" s="93">
        <v>1000</v>
      </c>
      <c r="J30" s="93">
        <f t="shared" si="0"/>
        <v>10000</v>
      </c>
      <c r="K30" s="67"/>
    </row>
    <row r="31" spans="2:11" x14ac:dyDescent="0.2">
      <c r="B31" s="88" t="s">
        <v>57</v>
      </c>
      <c r="C31" s="89" t="s">
        <v>733</v>
      </c>
      <c r="D31" s="90" t="s">
        <v>734</v>
      </c>
      <c r="E31" s="91">
        <v>183600</v>
      </c>
      <c r="F31" s="92">
        <v>165135.31</v>
      </c>
      <c r="G31" s="91">
        <v>17543</v>
      </c>
      <c r="H31" s="92">
        <v>17543</v>
      </c>
      <c r="I31" s="93">
        <v>16543</v>
      </c>
      <c r="J31" s="93">
        <f t="shared" si="0"/>
        <v>-15621.309999999998</v>
      </c>
      <c r="K31" s="67"/>
    </row>
    <row r="32" spans="2:11" x14ac:dyDescent="0.2">
      <c r="B32" s="88" t="s">
        <v>57</v>
      </c>
      <c r="C32" s="89" t="s">
        <v>735</v>
      </c>
      <c r="D32" s="90" t="s">
        <v>736</v>
      </c>
      <c r="E32" s="91">
        <v>400000</v>
      </c>
      <c r="F32" s="92">
        <v>30463.02</v>
      </c>
      <c r="G32" s="91">
        <v>28569</v>
      </c>
      <c r="H32" s="92">
        <v>27784</v>
      </c>
      <c r="I32" s="93">
        <v>26000</v>
      </c>
      <c r="J32" s="93">
        <f t="shared" si="0"/>
        <v>315752.98</v>
      </c>
      <c r="K32" s="67"/>
    </row>
    <row r="33" spans="2:11" x14ac:dyDescent="0.2">
      <c r="B33" s="88" t="s">
        <v>57</v>
      </c>
      <c r="C33" s="89" t="s">
        <v>737</v>
      </c>
      <c r="D33" s="90" t="s">
        <v>738</v>
      </c>
      <c r="E33" s="91">
        <v>1087000.17</v>
      </c>
      <c r="F33" s="92">
        <v>15803.41</v>
      </c>
      <c r="G33" s="91">
        <v>97200</v>
      </c>
      <c r="H33" s="92">
        <v>51410</v>
      </c>
      <c r="I33" s="93">
        <v>45300</v>
      </c>
      <c r="J33" s="93">
        <f t="shared" si="0"/>
        <v>974486.75999999989</v>
      </c>
      <c r="K33" s="67"/>
    </row>
    <row r="34" spans="2:11" x14ac:dyDescent="0.2">
      <c r="B34" s="88" t="s">
        <v>57</v>
      </c>
      <c r="C34" s="89" t="s">
        <v>739</v>
      </c>
      <c r="D34" s="90" t="s">
        <v>740</v>
      </c>
      <c r="E34" s="91">
        <v>169000</v>
      </c>
      <c r="F34" s="92">
        <v>63643.94</v>
      </c>
      <c r="G34" s="91">
        <v>31800</v>
      </c>
      <c r="H34" s="92">
        <v>31800</v>
      </c>
      <c r="I34" s="93">
        <v>30000</v>
      </c>
      <c r="J34" s="93">
        <f t="shared" si="0"/>
        <v>43556.06</v>
      </c>
      <c r="K34" s="67"/>
    </row>
    <row r="35" spans="2:11" x14ac:dyDescent="0.2">
      <c r="B35" s="88" t="s">
        <v>57</v>
      </c>
      <c r="C35" s="89" t="s">
        <v>741</v>
      </c>
      <c r="D35" s="90" t="s">
        <v>742</v>
      </c>
      <c r="E35" s="91">
        <v>850000</v>
      </c>
      <c r="F35" s="92">
        <v>42421.11</v>
      </c>
      <c r="G35" s="91">
        <v>18500</v>
      </c>
      <c r="H35" s="92">
        <v>18500</v>
      </c>
      <c r="I35" s="93">
        <v>16500</v>
      </c>
      <c r="J35" s="93">
        <f t="shared" si="0"/>
        <v>772578.89</v>
      </c>
      <c r="K35" s="67"/>
    </row>
    <row r="36" spans="2:11" ht="13.5" thickBot="1" x14ac:dyDescent="0.25">
      <c r="B36" s="88" t="s">
        <v>57</v>
      </c>
      <c r="C36" s="89" t="s">
        <v>743</v>
      </c>
      <c r="D36" s="90" t="s">
        <v>744</v>
      </c>
      <c r="E36" s="91">
        <v>750000</v>
      </c>
      <c r="F36" s="92">
        <v>27252.35</v>
      </c>
      <c r="G36" s="91">
        <v>12400</v>
      </c>
      <c r="H36" s="92">
        <v>12400</v>
      </c>
      <c r="I36" s="93">
        <v>8800</v>
      </c>
      <c r="J36" s="93">
        <f t="shared" si="0"/>
        <v>701547.65</v>
      </c>
      <c r="K36" s="67"/>
    </row>
    <row r="37" spans="2:11" ht="13.5" thickBot="1" x14ac:dyDescent="0.25">
      <c r="B37" s="83" t="s">
        <v>64</v>
      </c>
      <c r="C37" s="84"/>
      <c r="D37" s="85"/>
      <c r="E37" s="86">
        <v>6538161.6699999999</v>
      </c>
      <c r="F37" s="87">
        <v>841694.28</v>
      </c>
      <c r="G37" s="86">
        <v>322312</v>
      </c>
      <c r="H37" s="87">
        <v>276097</v>
      </c>
      <c r="I37" s="87">
        <v>351643</v>
      </c>
      <c r="J37" s="87">
        <v>5068727.38</v>
      </c>
      <c r="K37" s="67"/>
    </row>
    <row r="38" spans="2:11" ht="13.5" thickBot="1" x14ac:dyDescent="0.25">
      <c r="B38" s="94"/>
      <c r="C38" s="95"/>
      <c r="D38" s="96" t="s">
        <v>65</v>
      </c>
      <c r="E38" s="97">
        <f>SUM(E12:E37)/2</f>
        <v>6552561.6699999999</v>
      </c>
      <c r="F38" s="98">
        <f>SUM(F12:F37)/2</f>
        <v>841694.28500000003</v>
      </c>
      <c r="G38" s="97">
        <f>SUM(G12:G37)/2</f>
        <v>336712</v>
      </c>
      <c r="H38" s="99">
        <f>SUM(H12:H37)/2</f>
        <v>290497</v>
      </c>
      <c r="I38" s="99">
        <f>SUM(I12:I37)/2</f>
        <v>366043</v>
      </c>
      <c r="J38" s="99">
        <f>E38-(F38+H38+I38)</f>
        <v>5054327.3849999998</v>
      </c>
      <c r="K38" s="100"/>
    </row>
    <row r="39" spans="2:11" x14ac:dyDescent="0.2">
      <c r="C39" s="68"/>
      <c r="E39" s="67"/>
      <c r="F39" s="67"/>
      <c r="G39" s="67"/>
      <c r="H39" s="67"/>
      <c r="I39" s="67"/>
      <c r="J39" s="67"/>
      <c r="K39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3:K124"/>
  <sheetViews>
    <sheetView showGridLines="0" topLeftCell="C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6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37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66</v>
      </c>
      <c r="C13" s="89" t="s">
        <v>39</v>
      </c>
      <c r="D13" s="90" t="s">
        <v>67</v>
      </c>
      <c r="E13" s="91">
        <v>1300</v>
      </c>
      <c r="F13" s="92">
        <v>0</v>
      </c>
      <c r="G13" s="91">
        <v>0</v>
      </c>
      <c r="H13" s="92">
        <v>0</v>
      </c>
      <c r="I13" s="93">
        <v>1300</v>
      </c>
      <c r="J13" s="93">
        <f t="shared" ref="J13:J76" si="0">E13-(F13+H13+I13)</f>
        <v>0</v>
      </c>
      <c r="K13" s="67"/>
    </row>
    <row r="14" spans="1:11" x14ac:dyDescent="0.2">
      <c r="A14" s="56" t="s">
        <v>25</v>
      </c>
      <c r="B14" s="88" t="s">
        <v>66</v>
      </c>
      <c r="C14" s="89" t="s">
        <v>39</v>
      </c>
      <c r="D14" s="90" t="s">
        <v>68</v>
      </c>
      <c r="E14" s="91">
        <v>500</v>
      </c>
      <c r="F14" s="92">
        <v>0</v>
      </c>
      <c r="G14" s="91">
        <v>0</v>
      </c>
      <c r="H14" s="92">
        <v>0</v>
      </c>
      <c r="I14" s="93">
        <v>500</v>
      </c>
      <c r="J14" s="93">
        <f t="shared" si="0"/>
        <v>0</v>
      </c>
      <c r="K14" s="67"/>
    </row>
    <row r="15" spans="1:11" x14ac:dyDescent="0.2">
      <c r="A15" s="56" t="s">
        <v>25</v>
      </c>
      <c r="B15" s="88" t="s">
        <v>66</v>
      </c>
      <c r="C15" s="89" t="s">
        <v>39</v>
      </c>
      <c r="D15" s="90" t="s">
        <v>69</v>
      </c>
      <c r="E15" s="91">
        <v>7500</v>
      </c>
      <c r="F15" s="92">
        <v>0</v>
      </c>
      <c r="G15" s="91">
        <v>0</v>
      </c>
      <c r="H15" s="92">
        <v>0</v>
      </c>
      <c r="I15" s="93">
        <v>2350</v>
      </c>
      <c r="J15" s="93">
        <f t="shared" si="0"/>
        <v>5150</v>
      </c>
      <c r="K15" s="67"/>
    </row>
    <row r="16" spans="1:11" x14ac:dyDescent="0.2">
      <c r="A16" s="56" t="s">
        <v>25</v>
      </c>
      <c r="B16" s="88" t="s">
        <v>66</v>
      </c>
      <c r="C16" s="89" t="s">
        <v>70</v>
      </c>
      <c r="D16" s="90" t="s">
        <v>71</v>
      </c>
      <c r="E16" s="91">
        <v>197583.7</v>
      </c>
      <c r="F16" s="92">
        <v>61809.22</v>
      </c>
      <c r="G16" s="91">
        <v>4000</v>
      </c>
      <c r="H16" s="92">
        <v>5500</v>
      </c>
      <c r="I16" s="93">
        <v>10500</v>
      </c>
      <c r="J16" s="93">
        <f t="shared" si="0"/>
        <v>119774.48000000001</v>
      </c>
      <c r="K16" s="67"/>
    </row>
    <row r="17" spans="1:11" x14ac:dyDescent="0.2">
      <c r="A17" s="56" t="s">
        <v>25</v>
      </c>
      <c r="B17" s="88" t="s">
        <v>72</v>
      </c>
      <c r="C17" s="89" t="s">
        <v>39</v>
      </c>
      <c r="D17" s="90" t="s">
        <v>73</v>
      </c>
      <c r="E17" s="91">
        <v>40000</v>
      </c>
      <c r="F17" s="92">
        <v>0</v>
      </c>
      <c r="G17" s="91">
        <v>0</v>
      </c>
      <c r="H17" s="92">
        <v>0</v>
      </c>
      <c r="I17" s="93">
        <v>10000</v>
      </c>
      <c r="J17" s="93">
        <f t="shared" si="0"/>
        <v>30000</v>
      </c>
      <c r="K17" s="67"/>
    </row>
    <row r="18" spans="1:11" x14ac:dyDescent="0.2">
      <c r="A18" s="56" t="s">
        <v>25</v>
      </c>
      <c r="B18" s="88" t="s">
        <v>72</v>
      </c>
      <c r="C18" s="89" t="s">
        <v>74</v>
      </c>
      <c r="D18" s="90" t="s">
        <v>75</v>
      </c>
      <c r="E18" s="91">
        <v>70000</v>
      </c>
      <c r="F18" s="92">
        <v>58272.959999999999</v>
      </c>
      <c r="G18" s="91">
        <v>8000</v>
      </c>
      <c r="H18" s="92">
        <v>5142</v>
      </c>
      <c r="I18" s="93">
        <v>7100</v>
      </c>
      <c r="J18" s="93">
        <f t="shared" si="0"/>
        <v>-514.95999999999185</v>
      </c>
      <c r="K18" s="67"/>
    </row>
    <row r="19" spans="1:11" x14ac:dyDescent="0.2">
      <c r="A19" s="56" t="s">
        <v>25</v>
      </c>
      <c r="B19" s="88" t="s">
        <v>72</v>
      </c>
      <c r="C19" s="89" t="s">
        <v>745</v>
      </c>
      <c r="D19" s="90" t="s">
        <v>746</v>
      </c>
      <c r="E19" s="91">
        <v>75082.83</v>
      </c>
      <c r="F19" s="92">
        <v>61277.7</v>
      </c>
      <c r="G19" s="91">
        <v>12000</v>
      </c>
      <c r="H19" s="92">
        <v>8000</v>
      </c>
      <c r="I19" s="93">
        <v>4000</v>
      </c>
      <c r="J19" s="93">
        <f t="shared" si="0"/>
        <v>1805.1300000000047</v>
      </c>
      <c r="K19" s="67"/>
    </row>
    <row r="20" spans="1:11" x14ac:dyDescent="0.2">
      <c r="A20" s="56" t="s">
        <v>25</v>
      </c>
      <c r="B20" s="88" t="s">
        <v>72</v>
      </c>
      <c r="C20" s="89" t="s">
        <v>76</v>
      </c>
      <c r="D20" s="90" t="s">
        <v>77</v>
      </c>
      <c r="E20" s="91">
        <v>150000</v>
      </c>
      <c r="F20" s="92">
        <v>4981.16</v>
      </c>
      <c r="G20" s="91">
        <v>2000</v>
      </c>
      <c r="H20" s="92">
        <v>1000</v>
      </c>
      <c r="I20" s="93">
        <v>2000</v>
      </c>
      <c r="J20" s="93">
        <f t="shared" si="0"/>
        <v>142018.84</v>
      </c>
      <c r="K20" s="67"/>
    </row>
    <row r="21" spans="1:11" x14ac:dyDescent="0.2">
      <c r="A21" s="56" t="s">
        <v>25</v>
      </c>
      <c r="B21" s="88" t="s">
        <v>72</v>
      </c>
      <c r="C21" s="89" t="s">
        <v>78</v>
      </c>
      <c r="D21" s="90" t="s">
        <v>79</v>
      </c>
      <c r="E21" s="91">
        <v>116808.75</v>
      </c>
      <c r="F21" s="92">
        <v>106806.3</v>
      </c>
      <c r="G21" s="91">
        <v>4000</v>
      </c>
      <c r="H21" s="92">
        <v>4000</v>
      </c>
      <c r="I21" s="93">
        <v>6000</v>
      </c>
      <c r="J21" s="93">
        <f t="shared" si="0"/>
        <v>2.4499999999970896</v>
      </c>
      <c r="K21" s="67"/>
    </row>
    <row r="22" spans="1:11" x14ac:dyDescent="0.2">
      <c r="A22" s="56" t="s">
        <v>25</v>
      </c>
      <c r="B22" s="88" t="s">
        <v>72</v>
      </c>
      <c r="C22" s="89" t="s">
        <v>80</v>
      </c>
      <c r="D22" s="90" t="s">
        <v>81</v>
      </c>
      <c r="E22" s="91">
        <v>281549.45</v>
      </c>
      <c r="F22" s="92">
        <v>199134.95</v>
      </c>
      <c r="G22" s="91">
        <v>21000</v>
      </c>
      <c r="H22" s="92">
        <v>19500</v>
      </c>
      <c r="I22" s="93">
        <v>19000</v>
      </c>
      <c r="J22" s="93">
        <f t="shared" si="0"/>
        <v>43914.5</v>
      </c>
      <c r="K22" s="67"/>
    </row>
    <row r="23" spans="1:11" x14ac:dyDescent="0.2">
      <c r="A23" s="56" t="s">
        <v>25</v>
      </c>
      <c r="B23" s="88" t="s">
        <v>72</v>
      </c>
      <c r="C23" s="89" t="s">
        <v>82</v>
      </c>
      <c r="D23" s="90" t="s">
        <v>83</v>
      </c>
      <c r="E23" s="91">
        <v>71714.740000000005</v>
      </c>
      <c r="F23" s="92">
        <v>16231.81</v>
      </c>
      <c r="G23" s="91">
        <v>5000</v>
      </c>
      <c r="H23" s="92">
        <v>5000</v>
      </c>
      <c r="I23" s="93">
        <v>5000</v>
      </c>
      <c r="J23" s="93">
        <f t="shared" si="0"/>
        <v>45482.930000000008</v>
      </c>
      <c r="K23" s="67"/>
    </row>
    <row r="24" spans="1:11" x14ac:dyDescent="0.2">
      <c r="A24" s="56" t="s">
        <v>25</v>
      </c>
      <c r="B24" s="88" t="s">
        <v>72</v>
      </c>
      <c r="C24" s="89" t="s">
        <v>84</v>
      </c>
      <c r="D24" s="90" t="s">
        <v>85</v>
      </c>
      <c r="E24" s="91">
        <v>96421.73</v>
      </c>
      <c r="F24" s="92">
        <v>7129.61</v>
      </c>
      <c r="G24" s="91">
        <v>10000</v>
      </c>
      <c r="H24" s="92">
        <v>10000</v>
      </c>
      <c r="I24" s="93">
        <v>9500</v>
      </c>
      <c r="J24" s="93">
        <f t="shared" si="0"/>
        <v>69792.12</v>
      </c>
      <c r="K24" s="67"/>
    </row>
    <row r="25" spans="1:11" x14ac:dyDescent="0.2">
      <c r="A25" s="56" t="s">
        <v>25</v>
      </c>
      <c r="B25" s="88" t="s">
        <v>72</v>
      </c>
      <c r="C25" s="89" t="s">
        <v>86</v>
      </c>
      <c r="D25" s="90" t="s">
        <v>87</v>
      </c>
      <c r="E25" s="91">
        <v>53900</v>
      </c>
      <c r="F25" s="92">
        <v>43562.86</v>
      </c>
      <c r="G25" s="91">
        <v>5880</v>
      </c>
      <c r="H25" s="92">
        <v>5880</v>
      </c>
      <c r="I25" s="93">
        <v>8300</v>
      </c>
      <c r="J25" s="93">
        <f t="shared" si="0"/>
        <v>-3842.8600000000006</v>
      </c>
      <c r="K25" s="67"/>
    </row>
    <row r="26" spans="1:11" x14ac:dyDescent="0.2">
      <c r="A26" s="56" t="s">
        <v>25</v>
      </c>
      <c r="B26" s="88" t="s">
        <v>72</v>
      </c>
      <c r="C26" s="89" t="s">
        <v>88</v>
      </c>
      <c r="D26" s="90" t="s">
        <v>89</v>
      </c>
      <c r="E26" s="91">
        <v>303000</v>
      </c>
      <c r="F26" s="92">
        <v>8892.4</v>
      </c>
      <c r="G26" s="91">
        <v>15000</v>
      </c>
      <c r="H26" s="92">
        <v>163</v>
      </c>
      <c r="I26" s="93">
        <v>15000</v>
      </c>
      <c r="J26" s="93">
        <f t="shared" si="0"/>
        <v>278944.59999999998</v>
      </c>
      <c r="K26" s="67"/>
    </row>
    <row r="27" spans="1:11" x14ac:dyDescent="0.2">
      <c r="A27" s="56" t="s">
        <v>25</v>
      </c>
      <c r="B27" s="88" t="s">
        <v>72</v>
      </c>
      <c r="C27" s="89" t="s">
        <v>90</v>
      </c>
      <c r="D27" s="90" t="s">
        <v>91</v>
      </c>
      <c r="E27" s="91">
        <v>32000</v>
      </c>
      <c r="F27" s="92">
        <v>140.69</v>
      </c>
      <c r="G27" s="91">
        <v>6000</v>
      </c>
      <c r="H27" s="92">
        <v>412</v>
      </c>
      <c r="I27" s="93">
        <v>6000</v>
      </c>
      <c r="J27" s="93">
        <f t="shared" si="0"/>
        <v>25447.309999999998</v>
      </c>
      <c r="K27" s="67"/>
    </row>
    <row r="28" spans="1:11" x14ac:dyDescent="0.2">
      <c r="A28" s="56" t="s">
        <v>25</v>
      </c>
      <c r="B28" s="88" t="s">
        <v>72</v>
      </c>
      <c r="C28" s="89" t="s">
        <v>92</v>
      </c>
      <c r="D28" s="90" t="s">
        <v>93</v>
      </c>
      <c r="E28" s="91">
        <v>375000</v>
      </c>
      <c r="F28" s="92">
        <v>5087.99</v>
      </c>
      <c r="G28" s="91">
        <v>5000</v>
      </c>
      <c r="H28" s="92">
        <v>0</v>
      </c>
      <c r="I28" s="93">
        <v>5000</v>
      </c>
      <c r="J28" s="93">
        <f t="shared" si="0"/>
        <v>364912.01</v>
      </c>
      <c r="K28" s="67"/>
    </row>
    <row r="29" spans="1:11" x14ac:dyDescent="0.2">
      <c r="A29" s="56" t="s">
        <v>25</v>
      </c>
      <c r="B29" s="88" t="s">
        <v>72</v>
      </c>
      <c r="C29" s="89" t="s">
        <v>94</v>
      </c>
      <c r="D29" s="90" t="s">
        <v>95</v>
      </c>
      <c r="E29" s="91">
        <v>150000</v>
      </c>
      <c r="F29" s="92">
        <v>18802.46</v>
      </c>
      <c r="G29" s="91">
        <v>20000</v>
      </c>
      <c r="H29" s="92">
        <v>20000</v>
      </c>
      <c r="I29" s="93">
        <v>25000</v>
      </c>
      <c r="J29" s="93">
        <f t="shared" si="0"/>
        <v>86197.540000000008</v>
      </c>
      <c r="K29" s="67"/>
    </row>
    <row r="30" spans="1:11" x14ac:dyDescent="0.2">
      <c r="A30" s="56" t="s">
        <v>25</v>
      </c>
      <c r="B30" s="88" t="s">
        <v>72</v>
      </c>
      <c r="C30" s="89" t="s">
        <v>96</v>
      </c>
      <c r="D30" s="90" t="s">
        <v>97</v>
      </c>
      <c r="E30" s="91">
        <v>100000</v>
      </c>
      <c r="F30" s="92">
        <v>318.95999999999998</v>
      </c>
      <c r="G30" s="91">
        <v>18000</v>
      </c>
      <c r="H30" s="92">
        <v>18000</v>
      </c>
      <c r="I30" s="93">
        <v>17000</v>
      </c>
      <c r="J30" s="93">
        <f t="shared" si="0"/>
        <v>64681.04</v>
      </c>
      <c r="K30" s="67"/>
    </row>
    <row r="31" spans="1:11" x14ac:dyDescent="0.2">
      <c r="A31" s="56" t="s">
        <v>25</v>
      </c>
      <c r="B31" s="88" t="s">
        <v>38</v>
      </c>
      <c r="C31" s="89" t="s">
        <v>39</v>
      </c>
      <c r="D31" s="90" t="s">
        <v>98</v>
      </c>
      <c r="E31" s="91">
        <v>250000</v>
      </c>
      <c r="F31" s="92">
        <v>0</v>
      </c>
      <c r="G31" s="91">
        <v>0</v>
      </c>
      <c r="H31" s="92">
        <v>0</v>
      </c>
      <c r="I31" s="93">
        <v>2000</v>
      </c>
      <c r="J31" s="93">
        <f t="shared" si="0"/>
        <v>248000</v>
      </c>
      <c r="K31" s="67"/>
    </row>
    <row r="32" spans="1:11" x14ac:dyDescent="0.2">
      <c r="A32" s="56" t="s">
        <v>25</v>
      </c>
      <c r="B32" s="88" t="s">
        <v>38</v>
      </c>
      <c r="C32" s="89" t="s">
        <v>39</v>
      </c>
      <c r="D32" s="90" t="s">
        <v>99</v>
      </c>
      <c r="E32" s="91">
        <v>2300</v>
      </c>
      <c r="F32" s="92">
        <v>0</v>
      </c>
      <c r="G32" s="91">
        <v>0</v>
      </c>
      <c r="H32" s="92">
        <v>0</v>
      </c>
      <c r="I32" s="93">
        <v>2300</v>
      </c>
      <c r="J32" s="93">
        <f t="shared" si="0"/>
        <v>0</v>
      </c>
      <c r="K32" s="67"/>
    </row>
    <row r="33" spans="1:11" x14ac:dyDescent="0.2">
      <c r="A33" s="56" t="s">
        <v>25</v>
      </c>
      <c r="B33" s="88" t="s">
        <v>38</v>
      </c>
      <c r="C33" s="89" t="s">
        <v>747</v>
      </c>
      <c r="D33" s="90" t="s">
        <v>748</v>
      </c>
      <c r="E33" s="91">
        <v>1017000</v>
      </c>
      <c r="F33" s="92">
        <v>519949.98</v>
      </c>
      <c r="G33" s="91">
        <v>70000</v>
      </c>
      <c r="H33" s="92">
        <v>70000</v>
      </c>
      <c r="I33" s="93">
        <v>36000</v>
      </c>
      <c r="J33" s="93">
        <f t="shared" si="0"/>
        <v>391050.02</v>
      </c>
      <c r="K33" s="67"/>
    </row>
    <row r="34" spans="1:11" x14ac:dyDescent="0.2">
      <c r="A34" s="56" t="s">
        <v>25</v>
      </c>
      <c r="B34" s="88" t="s">
        <v>38</v>
      </c>
      <c r="C34" s="89" t="s">
        <v>100</v>
      </c>
      <c r="D34" s="90" t="s">
        <v>101</v>
      </c>
      <c r="E34" s="91">
        <v>12651383</v>
      </c>
      <c r="F34" s="92">
        <v>475174.28</v>
      </c>
      <c r="G34" s="91">
        <v>566883</v>
      </c>
      <c r="H34" s="92">
        <v>514883</v>
      </c>
      <c r="I34" s="93">
        <v>2227346.7999999998</v>
      </c>
      <c r="J34" s="93">
        <f t="shared" si="0"/>
        <v>9433978.9199999999</v>
      </c>
      <c r="K34" s="67"/>
    </row>
    <row r="35" spans="1:11" x14ac:dyDescent="0.2">
      <c r="A35" s="56" t="s">
        <v>25</v>
      </c>
      <c r="B35" s="88" t="s">
        <v>38</v>
      </c>
      <c r="C35" s="89" t="s">
        <v>102</v>
      </c>
      <c r="D35" s="90" t="s">
        <v>103</v>
      </c>
      <c r="E35" s="91">
        <v>150000</v>
      </c>
      <c r="F35" s="92">
        <v>53075.48</v>
      </c>
      <c r="G35" s="91">
        <v>52400</v>
      </c>
      <c r="H35" s="92">
        <v>57200</v>
      </c>
      <c r="I35" s="93">
        <v>44525</v>
      </c>
      <c r="J35" s="93">
        <f t="shared" si="0"/>
        <v>-4800.4800000000105</v>
      </c>
      <c r="K35" s="67"/>
    </row>
    <row r="36" spans="1:11" x14ac:dyDescent="0.2">
      <c r="A36" s="56" t="s">
        <v>25</v>
      </c>
      <c r="B36" s="88" t="s">
        <v>38</v>
      </c>
      <c r="C36" s="89" t="s">
        <v>104</v>
      </c>
      <c r="D36" s="90" t="s">
        <v>105</v>
      </c>
      <c r="E36" s="91">
        <v>86000</v>
      </c>
      <c r="F36" s="92">
        <v>2067.87</v>
      </c>
      <c r="G36" s="91">
        <v>2000</v>
      </c>
      <c r="H36" s="92">
        <v>2000</v>
      </c>
      <c r="I36" s="93">
        <v>3800</v>
      </c>
      <c r="J36" s="93">
        <f t="shared" si="0"/>
        <v>78132.13</v>
      </c>
      <c r="K36" s="67"/>
    </row>
    <row r="37" spans="1:11" x14ac:dyDescent="0.2">
      <c r="A37" s="56" t="s">
        <v>25</v>
      </c>
      <c r="B37" s="88" t="s">
        <v>38</v>
      </c>
      <c r="C37" s="89" t="s">
        <v>749</v>
      </c>
      <c r="D37" s="90" t="s">
        <v>750</v>
      </c>
      <c r="E37" s="91">
        <v>220000</v>
      </c>
      <c r="F37" s="92">
        <v>6121.28</v>
      </c>
      <c r="G37" s="91">
        <v>6000</v>
      </c>
      <c r="H37" s="92">
        <v>6000</v>
      </c>
      <c r="I37" s="93">
        <v>5800</v>
      </c>
      <c r="J37" s="93">
        <f t="shared" si="0"/>
        <v>202078.72</v>
      </c>
      <c r="K37" s="67"/>
    </row>
    <row r="38" spans="1:11" x14ac:dyDescent="0.2">
      <c r="A38" s="56" t="s">
        <v>25</v>
      </c>
      <c r="B38" s="88" t="s">
        <v>38</v>
      </c>
      <c r="C38" s="89" t="s">
        <v>106</v>
      </c>
      <c r="D38" s="90" t="s">
        <v>107</v>
      </c>
      <c r="E38" s="91">
        <v>128000</v>
      </c>
      <c r="F38" s="92">
        <v>51402.58</v>
      </c>
      <c r="G38" s="91">
        <v>50000</v>
      </c>
      <c r="H38" s="92">
        <v>50000</v>
      </c>
      <c r="I38" s="93">
        <v>26597</v>
      </c>
      <c r="J38" s="93">
        <f t="shared" si="0"/>
        <v>0.41999999999825377</v>
      </c>
      <c r="K38" s="67"/>
    </row>
    <row r="39" spans="1:11" x14ac:dyDescent="0.2">
      <c r="A39" s="56" t="s">
        <v>25</v>
      </c>
      <c r="B39" s="88" t="s">
        <v>38</v>
      </c>
      <c r="C39" s="89" t="s">
        <v>751</v>
      </c>
      <c r="D39" s="90" t="s">
        <v>752</v>
      </c>
      <c r="E39" s="91">
        <v>123000</v>
      </c>
      <c r="F39" s="92">
        <v>5262.65</v>
      </c>
      <c r="G39" s="91">
        <v>9100</v>
      </c>
      <c r="H39" s="92">
        <v>4300</v>
      </c>
      <c r="I39" s="93">
        <v>4200</v>
      </c>
      <c r="J39" s="93">
        <f t="shared" si="0"/>
        <v>109237.35</v>
      </c>
      <c r="K39" s="67"/>
    </row>
    <row r="40" spans="1:11" x14ac:dyDescent="0.2">
      <c r="A40" s="56" t="s">
        <v>25</v>
      </c>
      <c r="B40" s="88" t="s">
        <v>38</v>
      </c>
      <c r="C40" s="89" t="s">
        <v>108</v>
      </c>
      <c r="D40" s="90" t="s">
        <v>109</v>
      </c>
      <c r="E40" s="91">
        <v>10000</v>
      </c>
      <c r="F40" s="92">
        <v>0</v>
      </c>
      <c r="G40" s="91">
        <v>2000</v>
      </c>
      <c r="H40" s="92">
        <v>2000</v>
      </c>
      <c r="I40" s="93">
        <v>4000</v>
      </c>
      <c r="J40" s="93">
        <f t="shared" si="0"/>
        <v>4000</v>
      </c>
      <c r="K40" s="67"/>
    </row>
    <row r="41" spans="1:11" x14ac:dyDescent="0.2">
      <c r="A41" s="56" t="s">
        <v>25</v>
      </c>
      <c r="B41" s="88" t="s">
        <v>38</v>
      </c>
      <c r="C41" s="89" t="s">
        <v>753</v>
      </c>
      <c r="D41" s="90" t="s">
        <v>198</v>
      </c>
      <c r="E41" s="91">
        <v>20000</v>
      </c>
      <c r="F41" s="92">
        <v>0</v>
      </c>
      <c r="G41" s="91">
        <v>2000</v>
      </c>
      <c r="H41" s="92">
        <v>2000</v>
      </c>
      <c r="I41" s="93">
        <v>2000</v>
      </c>
      <c r="J41" s="93">
        <f t="shared" si="0"/>
        <v>16000</v>
      </c>
      <c r="K41" s="67"/>
    </row>
    <row r="42" spans="1:11" x14ac:dyDescent="0.2">
      <c r="A42" s="56" t="s">
        <v>25</v>
      </c>
      <c r="B42" s="88" t="s">
        <v>57</v>
      </c>
      <c r="C42" s="89" t="s">
        <v>39</v>
      </c>
      <c r="D42" s="90" t="s">
        <v>110</v>
      </c>
      <c r="E42" s="91">
        <v>4800</v>
      </c>
      <c r="F42" s="92">
        <v>0</v>
      </c>
      <c r="G42" s="91">
        <v>0</v>
      </c>
      <c r="H42" s="92">
        <v>0</v>
      </c>
      <c r="I42" s="93">
        <v>1500</v>
      </c>
      <c r="J42" s="93">
        <f t="shared" si="0"/>
        <v>3300</v>
      </c>
      <c r="K42" s="67"/>
    </row>
    <row r="43" spans="1:11" x14ac:dyDescent="0.2">
      <c r="A43" s="56" t="s">
        <v>25</v>
      </c>
      <c r="B43" s="88" t="s">
        <v>57</v>
      </c>
      <c r="C43" s="89" t="s">
        <v>39</v>
      </c>
      <c r="D43" s="90" t="s">
        <v>111</v>
      </c>
      <c r="E43" s="91">
        <v>211000</v>
      </c>
      <c r="F43" s="92">
        <v>0</v>
      </c>
      <c r="G43" s="91">
        <v>0</v>
      </c>
      <c r="H43" s="92">
        <v>0</v>
      </c>
      <c r="I43" s="93">
        <v>2500</v>
      </c>
      <c r="J43" s="93">
        <f t="shared" si="0"/>
        <v>208500</v>
      </c>
      <c r="K43" s="67"/>
    </row>
    <row r="44" spans="1:11" x14ac:dyDescent="0.2">
      <c r="A44" s="56" t="s">
        <v>25</v>
      </c>
      <c r="B44" s="88" t="s">
        <v>57</v>
      </c>
      <c r="C44" s="89" t="s">
        <v>39</v>
      </c>
      <c r="D44" s="90" t="s">
        <v>112</v>
      </c>
      <c r="E44" s="91">
        <v>277000</v>
      </c>
      <c r="F44" s="92">
        <v>0</v>
      </c>
      <c r="G44" s="91">
        <v>0</v>
      </c>
      <c r="H44" s="92">
        <v>0</v>
      </c>
      <c r="I44" s="93">
        <v>2500</v>
      </c>
      <c r="J44" s="93">
        <f t="shared" si="0"/>
        <v>274500</v>
      </c>
      <c r="K44" s="67"/>
    </row>
    <row r="45" spans="1:11" x14ac:dyDescent="0.2">
      <c r="A45" s="56" t="s">
        <v>25</v>
      </c>
      <c r="B45" s="88" t="s">
        <v>57</v>
      </c>
      <c r="C45" s="89" t="s">
        <v>39</v>
      </c>
      <c r="D45" s="90" t="s">
        <v>113</v>
      </c>
      <c r="E45" s="91">
        <v>322000</v>
      </c>
      <c r="F45" s="92">
        <v>0</v>
      </c>
      <c r="G45" s="91">
        <v>0</v>
      </c>
      <c r="H45" s="92">
        <v>0</v>
      </c>
      <c r="I45" s="93">
        <v>2500</v>
      </c>
      <c r="J45" s="93">
        <f t="shared" si="0"/>
        <v>319500</v>
      </c>
      <c r="K45" s="67"/>
    </row>
    <row r="46" spans="1:11" x14ac:dyDescent="0.2">
      <c r="A46" s="56" t="s">
        <v>25</v>
      </c>
      <c r="B46" s="88" t="s">
        <v>57</v>
      </c>
      <c r="C46" s="89" t="s">
        <v>39</v>
      </c>
      <c r="D46" s="90" t="s">
        <v>114</v>
      </c>
      <c r="E46" s="91">
        <v>800</v>
      </c>
      <c r="F46" s="92">
        <v>0</v>
      </c>
      <c r="G46" s="91">
        <v>0</v>
      </c>
      <c r="H46" s="92">
        <v>0</v>
      </c>
      <c r="I46" s="93">
        <v>800</v>
      </c>
      <c r="J46" s="93">
        <f t="shared" si="0"/>
        <v>0</v>
      </c>
      <c r="K46" s="67"/>
    </row>
    <row r="47" spans="1:11" x14ac:dyDescent="0.2">
      <c r="A47" s="56" t="s">
        <v>25</v>
      </c>
      <c r="B47" s="88" t="s">
        <v>57</v>
      </c>
      <c r="C47" s="89" t="s">
        <v>115</v>
      </c>
      <c r="D47" s="90" t="s">
        <v>116</v>
      </c>
      <c r="E47" s="91">
        <v>4190773.9</v>
      </c>
      <c r="F47" s="92">
        <v>3804585.38</v>
      </c>
      <c r="G47" s="91">
        <v>134117</v>
      </c>
      <c r="H47" s="92">
        <v>134117</v>
      </c>
      <c r="I47" s="93">
        <v>187250</v>
      </c>
      <c r="J47" s="93">
        <f t="shared" si="0"/>
        <v>64821.520000000019</v>
      </c>
      <c r="K47" s="67"/>
    </row>
    <row r="48" spans="1:11" x14ac:dyDescent="0.2">
      <c r="A48" s="56" t="s">
        <v>25</v>
      </c>
      <c r="B48" s="88" t="s">
        <v>57</v>
      </c>
      <c r="C48" s="89" t="s">
        <v>117</v>
      </c>
      <c r="D48" s="90" t="s">
        <v>118</v>
      </c>
      <c r="E48" s="91">
        <v>214798</v>
      </c>
      <c r="F48" s="92">
        <v>50793.2</v>
      </c>
      <c r="G48" s="91">
        <v>1350</v>
      </c>
      <c r="H48" s="92">
        <v>1350</v>
      </c>
      <c r="I48" s="93">
        <v>2350</v>
      </c>
      <c r="J48" s="93">
        <f t="shared" si="0"/>
        <v>160304.79999999999</v>
      </c>
      <c r="K48" s="67"/>
    </row>
    <row r="49" spans="1:11" x14ac:dyDescent="0.2">
      <c r="A49" s="56" t="s">
        <v>25</v>
      </c>
      <c r="B49" s="88" t="s">
        <v>57</v>
      </c>
      <c r="C49" s="89" t="s">
        <v>119</v>
      </c>
      <c r="D49" s="90" t="s">
        <v>120</v>
      </c>
      <c r="E49" s="91">
        <v>596820</v>
      </c>
      <c r="F49" s="92">
        <v>476623.08</v>
      </c>
      <c r="G49" s="91">
        <v>46900</v>
      </c>
      <c r="H49" s="92">
        <v>42900</v>
      </c>
      <c r="I49" s="93">
        <v>37000</v>
      </c>
      <c r="J49" s="93">
        <f t="shared" si="0"/>
        <v>40296.919999999925</v>
      </c>
      <c r="K49" s="67"/>
    </row>
    <row r="50" spans="1:11" x14ac:dyDescent="0.2">
      <c r="A50" s="56" t="s">
        <v>25</v>
      </c>
      <c r="B50" s="88" t="s">
        <v>57</v>
      </c>
      <c r="C50" s="89" t="s">
        <v>754</v>
      </c>
      <c r="D50" s="90" t="s">
        <v>755</v>
      </c>
      <c r="E50" s="91">
        <v>528270</v>
      </c>
      <c r="F50" s="92">
        <v>480276.26</v>
      </c>
      <c r="G50" s="91">
        <v>2846.5</v>
      </c>
      <c r="H50" s="92">
        <v>2846.5</v>
      </c>
      <c r="I50" s="93">
        <v>2800</v>
      </c>
      <c r="J50" s="93">
        <f t="shared" si="0"/>
        <v>42347.239999999991</v>
      </c>
      <c r="K50" s="67"/>
    </row>
    <row r="51" spans="1:11" x14ac:dyDescent="0.2">
      <c r="A51" s="56" t="s">
        <v>25</v>
      </c>
      <c r="B51" s="88" t="s">
        <v>57</v>
      </c>
      <c r="C51" s="89" t="s">
        <v>121</v>
      </c>
      <c r="D51" s="90" t="s">
        <v>122</v>
      </c>
      <c r="E51" s="91">
        <v>192625.54</v>
      </c>
      <c r="F51" s="92">
        <v>168911.52</v>
      </c>
      <c r="G51" s="91">
        <v>1800</v>
      </c>
      <c r="H51" s="92">
        <v>1800</v>
      </c>
      <c r="I51" s="93">
        <v>500</v>
      </c>
      <c r="J51" s="93">
        <f t="shared" si="0"/>
        <v>21414.020000000019</v>
      </c>
      <c r="K51" s="67"/>
    </row>
    <row r="52" spans="1:11" x14ac:dyDescent="0.2">
      <c r="A52" s="56" t="s">
        <v>25</v>
      </c>
      <c r="B52" s="88" t="s">
        <v>57</v>
      </c>
      <c r="C52" s="89" t="s">
        <v>123</v>
      </c>
      <c r="D52" s="90" t="s">
        <v>124</v>
      </c>
      <c r="E52" s="91">
        <v>662990</v>
      </c>
      <c r="F52" s="92">
        <v>477617.77</v>
      </c>
      <c r="G52" s="91">
        <v>31550</v>
      </c>
      <c r="H52" s="92">
        <v>31550</v>
      </c>
      <c r="I52" s="93">
        <v>11000</v>
      </c>
      <c r="J52" s="93">
        <f t="shared" si="0"/>
        <v>142822.22999999998</v>
      </c>
      <c r="K52" s="67"/>
    </row>
    <row r="53" spans="1:11" x14ac:dyDescent="0.2">
      <c r="A53" s="56" t="s">
        <v>25</v>
      </c>
      <c r="B53" s="88" t="s">
        <v>57</v>
      </c>
      <c r="C53" s="89" t="s">
        <v>125</v>
      </c>
      <c r="D53" s="90" t="s">
        <v>126</v>
      </c>
      <c r="E53" s="91">
        <v>376957.72</v>
      </c>
      <c r="F53" s="92">
        <v>310900.84999999998</v>
      </c>
      <c r="G53" s="91">
        <v>2250</v>
      </c>
      <c r="H53" s="92">
        <v>2250</v>
      </c>
      <c r="I53" s="93">
        <v>7500</v>
      </c>
      <c r="J53" s="93">
        <f t="shared" si="0"/>
        <v>56306.869999999995</v>
      </c>
      <c r="K53" s="67"/>
    </row>
    <row r="54" spans="1:11" x14ac:dyDescent="0.2">
      <c r="A54" s="56" t="s">
        <v>25</v>
      </c>
      <c r="B54" s="88" t="s">
        <v>57</v>
      </c>
      <c r="C54" s="89" t="s">
        <v>127</v>
      </c>
      <c r="D54" s="90" t="s">
        <v>128</v>
      </c>
      <c r="E54" s="91">
        <v>587501.9</v>
      </c>
      <c r="F54" s="92">
        <v>458637.23</v>
      </c>
      <c r="G54" s="91">
        <v>1188</v>
      </c>
      <c r="H54" s="92">
        <v>1188</v>
      </c>
      <c r="I54" s="93">
        <v>9100</v>
      </c>
      <c r="J54" s="93">
        <f t="shared" si="0"/>
        <v>118576.67000000004</v>
      </c>
      <c r="K54" s="67"/>
    </row>
    <row r="55" spans="1:11" x14ac:dyDescent="0.2">
      <c r="A55" s="56" t="s">
        <v>25</v>
      </c>
      <c r="B55" s="88" t="s">
        <v>57</v>
      </c>
      <c r="C55" s="89" t="s">
        <v>756</v>
      </c>
      <c r="D55" s="90" t="s">
        <v>757</v>
      </c>
      <c r="E55" s="91">
        <v>640054.27</v>
      </c>
      <c r="F55" s="92">
        <v>532140.35</v>
      </c>
      <c r="G55" s="91">
        <v>37138</v>
      </c>
      <c r="H55" s="92">
        <v>37138</v>
      </c>
      <c r="I55" s="93">
        <v>35000</v>
      </c>
      <c r="J55" s="93">
        <f t="shared" si="0"/>
        <v>35775.920000000042</v>
      </c>
      <c r="K55" s="67"/>
    </row>
    <row r="56" spans="1:11" x14ac:dyDescent="0.2">
      <c r="A56" s="56" t="s">
        <v>25</v>
      </c>
      <c r="B56" s="88" t="s">
        <v>57</v>
      </c>
      <c r="C56" s="89" t="s">
        <v>758</v>
      </c>
      <c r="D56" s="90" t="s">
        <v>759</v>
      </c>
      <c r="E56" s="91">
        <v>377580.28</v>
      </c>
      <c r="F56" s="92">
        <v>338694.77</v>
      </c>
      <c r="G56" s="91">
        <v>12300</v>
      </c>
      <c r="H56" s="92">
        <v>12300</v>
      </c>
      <c r="I56" s="93">
        <v>10000</v>
      </c>
      <c r="J56" s="93">
        <f t="shared" si="0"/>
        <v>16585.510000000009</v>
      </c>
      <c r="K56" s="67"/>
    </row>
    <row r="57" spans="1:11" x14ac:dyDescent="0.2">
      <c r="A57" s="56" t="s">
        <v>25</v>
      </c>
      <c r="B57" s="88" t="s">
        <v>57</v>
      </c>
      <c r="C57" s="89" t="s">
        <v>129</v>
      </c>
      <c r="D57" s="90" t="s">
        <v>130</v>
      </c>
      <c r="E57" s="91">
        <v>259900</v>
      </c>
      <c r="F57" s="92">
        <v>102763.43</v>
      </c>
      <c r="G57" s="91">
        <v>0</v>
      </c>
      <c r="H57" s="92">
        <v>7200</v>
      </c>
      <c r="I57" s="93">
        <v>18000</v>
      </c>
      <c r="J57" s="93">
        <f t="shared" si="0"/>
        <v>131936.57</v>
      </c>
      <c r="K57" s="67"/>
    </row>
    <row r="58" spans="1:11" x14ac:dyDescent="0.2">
      <c r="A58" s="56" t="s">
        <v>25</v>
      </c>
      <c r="B58" s="88" t="s">
        <v>57</v>
      </c>
      <c r="C58" s="89" t="s">
        <v>131</v>
      </c>
      <c r="D58" s="90" t="s">
        <v>132</v>
      </c>
      <c r="E58" s="91">
        <v>400000.16</v>
      </c>
      <c r="F58" s="92">
        <v>302345.38</v>
      </c>
      <c r="G58" s="91">
        <v>7668</v>
      </c>
      <c r="H58" s="92">
        <v>7668</v>
      </c>
      <c r="I58" s="93">
        <v>16000</v>
      </c>
      <c r="J58" s="93">
        <f t="shared" si="0"/>
        <v>73986.77999999997</v>
      </c>
      <c r="K58" s="67"/>
    </row>
    <row r="59" spans="1:11" x14ac:dyDescent="0.2">
      <c r="A59" s="56" t="s">
        <v>25</v>
      </c>
      <c r="B59" s="88" t="s">
        <v>57</v>
      </c>
      <c r="C59" s="89" t="s">
        <v>133</v>
      </c>
      <c r="D59" s="90" t="s">
        <v>134</v>
      </c>
      <c r="E59" s="91">
        <v>730200</v>
      </c>
      <c r="F59" s="92">
        <v>494871.32</v>
      </c>
      <c r="G59" s="91">
        <v>32120</v>
      </c>
      <c r="H59" s="92">
        <v>32120</v>
      </c>
      <c r="I59" s="93">
        <v>35000</v>
      </c>
      <c r="J59" s="93">
        <f t="shared" si="0"/>
        <v>168208.67999999993</v>
      </c>
      <c r="K59" s="67"/>
    </row>
    <row r="60" spans="1:11" x14ac:dyDescent="0.2">
      <c r="A60" s="56" t="s">
        <v>25</v>
      </c>
      <c r="B60" s="88" t="s">
        <v>57</v>
      </c>
      <c r="C60" s="89" t="s">
        <v>135</v>
      </c>
      <c r="D60" s="90" t="s">
        <v>136</v>
      </c>
      <c r="E60" s="91">
        <v>277740</v>
      </c>
      <c r="F60" s="92">
        <v>145885.42000000001</v>
      </c>
      <c r="G60" s="91">
        <v>5040</v>
      </c>
      <c r="H60" s="92">
        <v>5040</v>
      </c>
      <c r="I60" s="93">
        <v>10000</v>
      </c>
      <c r="J60" s="93">
        <f t="shared" si="0"/>
        <v>116814.57999999999</v>
      </c>
      <c r="K60" s="67"/>
    </row>
    <row r="61" spans="1:11" x14ac:dyDescent="0.2">
      <c r="A61" s="56" t="s">
        <v>25</v>
      </c>
      <c r="B61" s="88" t="s">
        <v>57</v>
      </c>
      <c r="C61" s="89" t="s">
        <v>137</v>
      </c>
      <c r="D61" s="90" t="s">
        <v>138</v>
      </c>
      <c r="E61" s="91">
        <v>60000</v>
      </c>
      <c r="F61" s="92">
        <v>11435.29</v>
      </c>
      <c r="G61" s="91">
        <v>0</v>
      </c>
      <c r="H61" s="92">
        <v>0</v>
      </c>
      <c r="I61" s="93">
        <v>750</v>
      </c>
      <c r="J61" s="93">
        <f t="shared" si="0"/>
        <v>47814.71</v>
      </c>
      <c r="K61" s="67"/>
    </row>
    <row r="62" spans="1:11" x14ac:dyDescent="0.2">
      <c r="A62" s="56" t="s">
        <v>25</v>
      </c>
      <c r="B62" s="88" t="s">
        <v>57</v>
      </c>
      <c r="C62" s="89" t="s">
        <v>760</v>
      </c>
      <c r="D62" s="90" t="s">
        <v>761</v>
      </c>
      <c r="E62" s="91">
        <v>570000</v>
      </c>
      <c r="F62" s="92">
        <v>131851.13</v>
      </c>
      <c r="G62" s="91">
        <v>30580</v>
      </c>
      <c r="H62" s="92">
        <v>30580</v>
      </c>
      <c r="I62" s="93">
        <v>26000</v>
      </c>
      <c r="J62" s="93">
        <f t="shared" si="0"/>
        <v>381568.87</v>
      </c>
      <c r="K62" s="67"/>
    </row>
    <row r="63" spans="1:11" x14ac:dyDescent="0.2">
      <c r="A63" s="56" t="s">
        <v>25</v>
      </c>
      <c r="B63" s="88" t="s">
        <v>57</v>
      </c>
      <c r="C63" s="89" t="s">
        <v>139</v>
      </c>
      <c r="D63" s="90" t="s">
        <v>140</v>
      </c>
      <c r="E63" s="91">
        <v>169290</v>
      </c>
      <c r="F63" s="92">
        <v>119372.04</v>
      </c>
      <c r="G63" s="91">
        <v>27321</v>
      </c>
      <c r="H63" s="92">
        <v>17321</v>
      </c>
      <c r="I63" s="93">
        <v>15856</v>
      </c>
      <c r="J63" s="93">
        <f t="shared" si="0"/>
        <v>16740.960000000021</v>
      </c>
      <c r="K63" s="67"/>
    </row>
    <row r="64" spans="1:11" x14ac:dyDescent="0.2">
      <c r="A64" s="56" t="s">
        <v>25</v>
      </c>
      <c r="B64" s="88" t="s">
        <v>57</v>
      </c>
      <c r="C64" s="89" t="s">
        <v>141</v>
      </c>
      <c r="D64" s="90" t="s">
        <v>142</v>
      </c>
      <c r="E64" s="91">
        <v>592349.47</v>
      </c>
      <c r="F64" s="92">
        <v>418221.1</v>
      </c>
      <c r="G64" s="91">
        <v>7571</v>
      </c>
      <c r="H64" s="92">
        <v>7571</v>
      </c>
      <c r="I64" s="93">
        <v>11000</v>
      </c>
      <c r="J64" s="93">
        <f t="shared" si="0"/>
        <v>155557.37</v>
      </c>
      <c r="K64" s="67"/>
    </row>
    <row r="65" spans="1:11" x14ac:dyDescent="0.2">
      <c r="A65" s="56" t="s">
        <v>25</v>
      </c>
      <c r="B65" s="88" t="s">
        <v>57</v>
      </c>
      <c r="C65" s="89" t="s">
        <v>143</v>
      </c>
      <c r="D65" s="90" t="s">
        <v>144</v>
      </c>
      <c r="E65" s="91">
        <v>397171</v>
      </c>
      <c r="F65" s="92">
        <v>331787.92</v>
      </c>
      <c r="G65" s="91">
        <v>8212</v>
      </c>
      <c r="H65" s="92">
        <v>8212</v>
      </c>
      <c r="I65" s="93">
        <v>9050</v>
      </c>
      <c r="J65" s="93">
        <f t="shared" si="0"/>
        <v>48121.080000000016</v>
      </c>
      <c r="K65" s="67"/>
    </row>
    <row r="66" spans="1:11" x14ac:dyDescent="0.2">
      <c r="A66" s="56" t="s">
        <v>25</v>
      </c>
      <c r="B66" s="88" t="s">
        <v>57</v>
      </c>
      <c r="C66" s="89" t="s">
        <v>145</v>
      </c>
      <c r="D66" s="90" t="s">
        <v>146</v>
      </c>
      <c r="E66" s="91">
        <v>873100</v>
      </c>
      <c r="F66" s="92">
        <v>745096.9</v>
      </c>
      <c r="G66" s="91">
        <v>10980</v>
      </c>
      <c r="H66" s="92">
        <v>10980</v>
      </c>
      <c r="I66" s="93">
        <v>25000</v>
      </c>
      <c r="J66" s="93">
        <f t="shared" si="0"/>
        <v>92023.099999999977</v>
      </c>
      <c r="K66" s="67"/>
    </row>
    <row r="67" spans="1:11" x14ac:dyDescent="0.2">
      <c r="A67" s="56" t="s">
        <v>25</v>
      </c>
      <c r="B67" s="88" t="s">
        <v>57</v>
      </c>
      <c r="C67" s="89" t="s">
        <v>147</v>
      </c>
      <c r="D67" s="90" t="s">
        <v>148</v>
      </c>
      <c r="E67" s="91">
        <v>178885.68</v>
      </c>
      <c r="F67" s="92">
        <v>168485.97</v>
      </c>
      <c r="G67" s="91">
        <v>5625</v>
      </c>
      <c r="H67" s="92">
        <v>5625</v>
      </c>
      <c r="I67" s="93">
        <v>9000</v>
      </c>
      <c r="J67" s="93">
        <f t="shared" si="0"/>
        <v>-4225.2900000000081</v>
      </c>
      <c r="K67" s="67"/>
    </row>
    <row r="68" spans="1:11" x14ac:dyDescent="0.2">
      <c r="A68" s="56" t="s">
        <v>25</v>
      </c>
      <c r="B68" s="88" t="s">
        <v>57</v>
      </c>
      <c r="C68" s="89" t="s">
        <v>149</v>
      </c>
      <c r="D68" s="90" t="s">
        <v>150</v>
      </c>
      <c r="E68" s="91">
        <v>287760</v>
      </c>
      <c r="F68" s="92">
        <v>249534.89</v>
      </c>
      <c r="G68" s="91">
        <v>900</v>
      </c>
      <c r="H68" s="92">
        <v>900</v>
      </c>
      <c r="I68" s="93">
        <v>5500</v>
      </c>
      <c r="J68" s="93">
        <f t="shared" si="0"/>
        <v>31825.109999999986</v>
      </c>
      <c r="K68" s="67"/>
    </row>
    <row r="69" spans="1:11" x14ac:dyDescent="0.2">
      <c r="A69" s="56" t="s">
        <v>25</v>
      </c>
      <c r="B69" s="88" t="s">
        <v>57</v>
      </c>
      <c r="C69" s="89" t="s">
        <v>151</v>
      </c>
      <c r="D69" s="90" t="s">
        <v>152</v>
      </c>
      <c r="E69" s="91">
        <v>357200</v>
      </c>
      <c r="F69" s="92">
        <v>220104.49</v>
      </c>
      <c r="G69" s="91">
        <v>13500</v>
      </c>
      <c r="H69" s="92">
        <v>13500</v>
      </c>
      <c r="I69" s="93">
        <v>17000</v>
      </c>
      <c r="J69" s="93">
        <f t="shared" si="0"/>
        <v>106595.51000000001</v>
      </c>
      <c r="K69" s="67"/>
    </row>
    <row r="70" spans="1:11" x14ac:dyDescent="0.2">
      <c r="A70" s="56" t="s">
        <v>25</v>
      </c>
      <c r="B70" s="88" t="s">
        <v>57</v>
      </c>
      <c r="C70" s="89" t="s">
        <v>153</v>
      </c>
      <c r="D70" s="90" t="s">
        <v>154</v>
      </c>
      <c r="E70" s="91">
        <v>435003</v>
      </c>
      <c r="F70" s="92">
        <v>234735.31</v>
      </c>
      <c r="G70" s="91">
        <v>34238</v>
      </c>
      <c r="H70" s="92">
        <v>34238</v>
      </c>
      <c r="I70" s="93">
        <v>31000</v>
      </c>
      <c r="J70" s="93">
        <f t="shared" si="0"/>
        <v>135029.69</v>
      </c>
      <c r="K70" s="67"/>
    </row>
    <row r="71" spans="1:11" x14ac:dyDescent="0.2">
      <c r="A71" s="56" t="s">
        <v>25</v>
      </c>
      <c r="B71" s="88" t="s">
        <v>57</v>
      </c>
      <c r="C71" s="89" t="s">
        <v>155</v>
      </c>
      <c r="D71" s="90" t="s">
        <v>156</v>
      </c>
      <c r="E71" s="91">
        <v>1440000.3</v>
      </c>
      <c r="F71" s="92">
        <v>1273523.6100000001</v>
      </c>
      <c r="G71" s="91">
        <v>35600</v>
      </c>
      <c r="H71" s="92">
        <v>35600</v>
      </c>
      <c r="I71" s="93">
        <v>18000</v>
      </c>
      <c r="J71" s="93">
        <f t="shared" si="0"/>
        <v>112876.68999999994</v>
      </c>
      <c r="K71" s="67"/>
    </row>
    <row r="72" spans="1:11" x14ac:dyDescent="0.2">
      <c r="A72" s="56" t="s">
        <v>25</v>
      </c>
      <c r="B72" s="88" t="s">
        <v>57</v>
      </c>
      <c r="C72" s="89" t="s">
        <v>762</v>
      </c>
      <c r="D72" s="90" t="s">
        <v>763</v>
      </c>
      <c r="E72" s="91">
        <v>804030</v>
      </c>
      <c r="F72" s="92">
        <v>555117.14</v>
      </c>
      <c r="G72" s="91">
        <v>30885</v>
      </c>
      <c r="H72" s="92">
        <v>15885</v>
      </c>
      <c r="I72" s="93">
        <v>15000</v>
      </c>
      <c r="J72" s="93">
        <f t="shared" si="0"/>
        <v>218027.86</v>
      </c>
      <c r="K72" s="67"/>
    </row>
    <row r="73" spans="1:11" x14ac:dyDescent="0.2">
      <c r="A73" s="56" t="s">
        <v>25</v>
      </c>
      <c r="B73" s="88" t="s">
        <v>57</v>
      </c>
      <c r="C73" s="89" t="s">
        <v>157</v>
      </c>
      <c r="D73" s="90" t="s">
        <v>158</v>
      </c>
      <c r="E73" s="91">
        <v>279999.83</v>
      </c>
      <c r="F73" s="92">
        <v>247441.7</v>
      </c>
      <c r="G73" s="91">
        <v>10230</v>
      </c>
      <c r="H73" s="92">
        <v>10230</v>
      </c>
      <c r="I73" s="93">
        <v>11500</v>
      </c>
      <c r="J73" s="93">
        <f t="shared" si="0"/>
        <v>10828.130000000005</v>
      </c>
      <c r="K73" s="67"/>
    </row>
    <row r="74" spans="1:11" x14ac:dyDescent="0.2">
      <c r="A74" s="56" t="s">
        <v>25</v>
      </c>
      <c r="B74" s="88" t="s">
        <v>57</v>
      </c>
      <c r="C74" s="89" t="s">
        <v>159</v>
      </c>
      <c r="D74" s="90" t="s">
        <v>160</v>
      </c>
      <c r="E74" s="91">
        <v>619400</v>
      </c>
      <c r="F74" s="92">
        <v>206226.82</v>
      </c>
      <c r="G74" s="91">
        <v>40000</v>
      </c>
      <c r="H74" s="92">
        <v>40000</v>
      </c>
      <c r="I74" s="93">
        <v>36000</v>
      </c>
      <c r="J74" s="93">
        <f t="shared" si="0"/>
        <v>337173.18</v>
      </c>
      <c r="K74" s="67"/>
    </row>
    <row r="75" spans="1:11" x14ac:dyDescent="0.2">
      <c r="A75" s="56" t="s">
        <v>25</v>
      </c>
      <c r="B75" s="88" t="s">
        <v>57</v>
      </c>
      <c r="C75" s="89" t="s">
        <v>161</v>
      </c>
      <c r="D75" s="90" t="s">
        <v>162</v>
      </c>
      <c r="E75" s="91">
        <v>480000</v>
      </c>
      <c r="F75" s="92">
        <v>413724.2</v>
      </c>
      <c r="G75" s="91">
        <v>11340</v>
      </c>
      <c r="H75" s="92">
        <v>11340</v>
      </c>
      <c r="I75" s="93">
        <v>14000</v>
      </c>
      <c r="J75" s="93">
        <f t="shared" si="0"/>
        <v>40935.799999999988</v>
      </c>
      <c r="K75" s="67"/>
    </row>
    <row r="76" spans="1:11" x14ac:dyDescent="0.2">
      <c r="A76" s="56" t="s">
        <v>25</v>
      </c>
      <c r="B76" s="88" t="s">
        <v>57</v>
      </c>
      <c r="C76" s="89" t="s">
        <v>163</v>
      </c>
      <c r="D76" s="90" t="s">
        <v>164</v>
      </c>
      <c r="E76" s="91">
        <v>200000.39</v>
      </c>
      <c r="F76" s="92">
        <v>114079.45</v>
      </c>
      <c r="G76" s="91">
        <v>15000</v>
      </c>
      <c r="H76" s="92">
        <v>11500</v>
      </c>
      <c r="I76" s="93">
        <v>15500</v>
      </c>
      <c r="J76" s="93">
        <f t="shared" si="0"/>
        <v>58920.94</v>
      </c>
      <c r="K76" s="67"/>
    </row>
    <row r="77" spans="1:11" x14ac:dyDescent="0.2">
      <c r="A77" s="56" t="s">
        <v>25</v>
      </c>
      <c r="B77" s="88" t="s">
        <v>57</v>
      </c>
      <c r="C77" s="89" t="s">
        <v>165</v>
      </c>
      <c r="D77" s="90" t="s">
        <v>166</v>
      </c>
      <c r="E77" s="91">
        <v>1271400</v>
      </c>
      <c r="F77" s="92">
        <v>934627.73</v>
      </c>
      <c r="G77" s="91">
        <v>30000</v>
      </c>
      <c r="H77" s="92">
        <v>25587.599999999999</v>
      </c>
      <c r="I77" s="93">
        <v>29995</v>
      </c>
      <c r="J77" s="93">
        <f t="shared" ref="J77:J107" si="1">E77-(F77+H77+I77)</f>
        <v>281189.67000000004</v>
      </c>
      <c r="K77" s="67"/>
    </row>
    <row r="78" spans="1:11" x14ac:dyDescent="0.2">
      <c r="A78" s="56" t="s">
        <v>25</v>
      </c>
      <c r="B78" s="88" t="s">
        <v>57</v>
      </c>
      <c r="C78" s="89" t="s">
        <v>167</v>
      </c>
      <c r="D78" s="90" t="s">
        <v>168</v>
      </c>
      <c r="E78" s="91">
        <v>357498.47</v>
      </c>
      <c r="F78" s="92">
        <v>259004.13</v>
      </c>
      <c r="G78" s="91">
        <v>27599</v>
      </c>
      <c r="H78" s="92">
        <v>40599</v>
      </c>
      <c r="I78" s="93">
        <v>27000</v>
      </c>
      <c r="J78" s="93">
        <f t="shared" si="1"/>
        <v>30895.339999999967</v>
      </c>
      <c r="K78" s="67"/>
    </row>
    <row r="79" spans="1:11" x14ac:dyDescent="0.2">
      <c r="A79" s="56" t="s">
        <v>25</v>
      </c>
      <c r="B79" s="88" t="s">
        <v>57</v>
      </c>
      <c r="C79" s="89" t="s">
        <v>169</v>
      </c>
      <c r="D79" s="90" t="s">
        <v>170</v>
      </c>
      <c r="E79" s="91">
        <v>428521</v>
      </c>
      <c r="F79" s="92">
        <v>343140.81</v>
      </c>
      <c r="G79" s="91">
        <v>10000</v>
      </c>
      <c r="H79" s="92">
        <v>5000</v>
      </c>
      <c r="I79" s="93">
        <v>14000</v>
      </c>
      <c r="J79" s="93">
        <f t="shared" si="1"/>
        <v>66380.19</v>
      </c>
      <c r="K79" s="67"/>
    </row>
    <row r="80" spans="1:11" x14ac:dyDescent="0.2">
      <c r="A80" s="56" t="s">
        <v>25</v>
      </c>
      <c r="B80" s="88" t="s">
        <v>57</v>
      </c>
      <c r="C80" s="89" t="s">
        <v>171</v>
      </c>
      <c r="D80" s="90" t="s">
        <v>172</v>
      </c>
      <c r="E80" s="91">
        <v>1370430</v>
      </c>
      <c r="F80" s="92">
        <v>914994.53</v>
      </c>
      <c r="G80" s="91">
        <v>52280</v>
      </c>
      <c r="H80" s="92">
        <v>52280</v>
      </c>
      <c r="I80" s="93">
        <v>20000</v>
      </c>
      <c r="J80" s="93">
        <f t="shared" si="1"/>
        <v>383155.47</v>
      </c>
      <c r="K80" s="67"/>
    </row>
    <row r="81" spans="1:11" x14ac:dyDescent="0.2">
      <c r="A81" s="56" t="s">
        <v>25</v>
      </c>
      <c r="B81" s="88" t="s">
        <v>57</v>
      </c>
      <c r="C81" s="89" t="s">
        <v>764</v>
      </c>
      <c r="D81" s="90" t="s">
        <v>765</v>
      </c>
      <c r="E81" s="91">
        <v>482000.01</v>
      </c>
      <c r="F81" s="92">
        <v>232774.36</v>
      </c>
      <c r="G81" s="91">
        <v>27900</v>
      </c>
      <c r="H81" s="92">
        <v>21265.1</v>
      </c>
      <c r="I81" s="93">
        <v>17000</v>
      </c>
      <c r="J81" s="93">
        <f t="shared" si="1"/>
        <v>210960.55000000005</v>
      </c>
      <c r="K81" s="67"/>
    </row>
    <row r="82" spans="1:11" x14ac:dyDescent="0.2">
      <c r="A82" s="56" t="s">
        <v>25</v>
      </c>
      <c r="B82" s="88" t="s">
        <v>57</v>
      </c>
      <c r="C82" s="89" t="s">
        <v>766</v>
      </c>
      <c r="D82" s="90" t="s">
        <v>767</v>
      </c>
      <c r="E82" s="91">
        <v>95541</v>
      </c>
      <c r="F82" s="92">
        <v>58008.42</v>
      </c>
      <c r="G82" s="91">
        <v>900</v>
      </c>
      <c r="H82" s="92">
        <v>7900</v>
      </c>
      <c r="I82" s="93">
        <v>7000</v>
      </c>
      <c r="J82" s="93">
        <f t="shared" si="1"/>
        <v>22632.58</v>
      </c>
      <c r="K82" s="67"/>
    </row>
    <row r="83" spans="1:11" x14ac:dyDescent="0.2">
      <c r="A83" s="56" t="s">
        <v>25</v>
      </c>
      <c r="B83" s="88" t="s">
        <v>57</v>
      </c>
      <c r="C83" s="89" t="s">
        <v>173</v>
      </c>
      <c r="D83" s="90" t="s">
        <v>174</v>
      </c>
      <c r="E83" s="91">
        <v>393360</v>
      </c>
      <c r="F83" s="92">
        <v>311556.33</v>
      </c>
      <c r="G83" s="91">
        <v>7380</v>
      </c>
      <c r="H83" s="92">
        <v>7380</v>
      </c>
      <c r="I83" s="93">
        <v>12000</v>
      </c>
      <c r="J83" s="93">
        <f t="shared" si="1"/>
        <v>62423.669999999984</v>
      </c>
      <c r="K83" s="67"/>
    </row>
    <row r="84" spans="1:11" x14ac:dyDescent="0.2">
      <c r="A84" s="56" t="s">
        <v>25</v>
      </c>
      <c r="B84" s="88" t="s">
        <v>57</v>
      </c>
      <c r="C84" s="89" t="s">
        <v>175</v>
      </c>
      <c r="D84" s="90" t="s">
        <v>176</v>
      </c>
      <c r="E84" s="91">
        <v>195059.62</v>
      </c>
      <c r="F84" s="92">
        <v>128306.12</v>
      </c>
      <c r="G84" s="91">
        <v>10620</v>
      </c>
      <c r="H84" s="92">
        <v>10620</v>
      </c>
      <c r="I84" s="93">
        <v>10000</v>
      </c>
      <c r="J84" s="93">
        <f t="shared" si="1"/>
        <v>46133.5</v>
      </c>
      <c r="K84" s="67"/>
    </row>
    <row r="85" spans="1:11" x14ac:dyDescent="0.2">
      <c r="A85" s="56" t="s">
        <v>25</v>
      </c>
      <c r="B85" s="88" t="s">
        <v>57</v>
      </c>
      <c r="C85" s="89" t="s">
        <v>177</v>
      </c>
      <c r="D85" s="90" t="s">
        <v>178</v>
      </c>
      <c r="E85" s="91">
        <v>291065.5</v>
      </c>
      <c r="F85" s="92">
        <v>244468.18</v>
      </c>
      <c r="G85" s="91">
        <v>360</v>
      </c>
      <c r="H85" s="92">
        <v>12360</v>
      </c>
      <c r="I85" s="93">
        <v>14000</v>
      </c>
      <c r="J85" s="93">
        <f t="shared" si="1"/>
        <v>20237.320000000007</v>
      </c>
      <c r="K85" s="67"/>
    </row>
    <row r="86" spans="1:11" x14ac:dyDescent="0.2">
      <c r="A86" s="56" t="s">
        <v>25</v>
      </c>
      <c r="B86" s="88" t="s">
        <v>57</v>
      </c>
      <c r="C86" s="89" t="s">
        <v>179</v>
      </c>
      <c r="D86" s="90" t="s">
        <v>180</v>
      </c>
      <c r="E86" s="91">
        <v>736027</v>
      </c>
      <c r="F86" s="92">
        <v>559104.76</v>
      </c>
      <c r="G86" s="91">
        <v>40000</v>
      </c>
      <c r="H86" s="92">
        <v>65000</v>
      </c>
      <c r="I86" s="93">
        <v>15000</v>
      </c>
      <c r="J86" s="93">
        <f t="shared" si="1"/>
        <v>96922.239999999991</v>
      </c>
      <c r="K86" s="67"/>
    </row>
    <row r="87" spans="1:11" x14ac:dyDescent="0.2">
      <c r="A87" s="56" t="s">
        <v>25</v>
      </c>
      <c r="B87" s="88" t="s">
        <v>57</v>
      </c>
      <c r="C87" s="89" t="s">
        <v>181</v>
      </c>
      <c r="D87" s="90" t="s">
        <v>182</v>
      </c>
      <c r="E87" s="91">
        <v>239969.42</v>
      </c>
      <c r="F87" s="92">
        <v>207012.24</v>
      </c>
      <c r="G87" s="91">
        <v>2250</v>
      </c>
      <c r="H87" s="92">
        <v>2250</v>
      </c>
      <c r="I87" s="93">
        <v>3400</v>
      </c>
      <c r="J87" s="93">
        <f t="shared" si="1"/>
        <v>27307.180000000022</v>
      </c>
      <c r="K87" s="67"/>
    </row>
    <row r="88" spans="1:11" x14ac:dyDescent="0.2">
      <c r="A88" s="56" t="s">
        <v>25</v>
      </c>
      <c r="B88" s="88" t="s">
        <v>57</v>
      </c>
      <c r="C88" s="89" t="s">
        <v>183</v>
      </c>
      <c r="D88" s="90" t="s">
        <v>184</v>
      </c>
      <c r="E88" s="91">
        <v>200000</v>
      </c>
      <c r="F88" s="92">
        <v>32004.47</v>
      </c>
      <c r="G88" s="91">
        <v>0</v>
      </c>
      <c r="H88" s="92">
        <v>0</v>
      </c>
      <c r="I88" s="93">
        <v>1300</v>
      </c>
      <c r="J88" s="93">
        <f t="shared" si="1"/>
        <v>166695.53</v>
      </c>
      <c r="K88" s="67"/>
    </row>
    <row r="89" spans="1:11" x14ac:dyDescent="0.2">
      <c r="A89" s="56" t="s">
        <v>25</v>
      </c>
      <c r="B89" s="88" t="s">
        <v>57</v>
      </c>
      <c r="C89" s="89" t="s">
        <v>185</v>
      </c>
      <c r="D89" s="90" t="s">
        <v>186</v>
      </c>
      <c r="E89" s="91">
        <v>55000</v>
      </c>
      <c r="F89" s="92">
        <v>0</v>
      </c>
      <c r="G89" s="91">
        <v>25000</v>
      </c>
      <c r="H89" s="92">
        <v>25000</v>
      </c>
      <c r="I89" s="93">
        <v>15000</v>
      </c>
      <c r="J89" s="93">
        <f t="shared" si="1"/>
        <v>15000</v>
      </c>
      <c r="K89" s="67"/>
    </row>
    <row r="90" spans="1:11" x14ac:dyDescent="0.2">
      <c r="A90" s="56" t="s">
        <v>25</v>
      </c>
      <c r="B90" s="88" t="s">
        <v>57</v>
      </c>
      <c r="C90" s="89" t="s">
        <v>187</v>
      </c>
      <c r="D90" s="90" t="s">
        <v>188</v>
      </c>
      <c r="E90" s="91">
        <v>211230.39</v>
      </c>
      <c r="F90" s="92">
        <v>152896.53</v>
      </c>
      <c r="G90" s="91">
        <v>9000</v>
      </c>
      <c r="H90" s="92">
        <v>9000</v>
      </c>
      <c r="I90" s="93">
        <v>10500</v>
      </c>
      <c r="J90" s="93">
        <f t="shared" si="1"/>
        <v>38833.860000000015</v>
      </c>
      <c r="K90" s="67"/>
    </row>
    <row r="91" spans="1:11" x14ac:dyDescent="0.2">
      <c r="A91" s="56" t="s">
        <v>25</v>
      </c>
      <c r="B91" s="88" t="s">
        <v>57</v>
      </c>
      <c r="C91" s="89" t="s">
        <v>768</v>
      </c>
      <c r="D91" s="90" t="s">
        <v>769</v>
      </c>
      <c r="E91" s="91">
        <v>423551</v>
      </c>
      <c r="F91" s="92">
        <v>224354.86</v>
      </c>
      <c r="G91" s="91">
        <v>38111</v>
      </c>
      <c r="H91" s="92">
        <v>38111</v>
      </c>
      <c r="I91" s="93">
        <v>18000</v>
      </c>
      <c r="J91" s="93">
        <f t="shared" si="1"/>
        <v>143085.14000000001</v>
      </c>
      <c r="K91" s="67"/>
    </row>
    <row r="92" spans="1:11" x14ac:dyDescent="0.2">
      <c r="A92" s="56" t="s">
        <v>25</v>
      </c>
      <c r="B92" s="88" t="s">
        <v>57</v>
      </c>
      <c r="C92" s="89" t="s">
        <v>189</v>
      </c>
      <c r="D92" s="90" t="s">
        <v>190</v>
      </c>
      <c r="E92" s="91">
        <v>66469</v>
      </c>
      <c r="F92" s="92">
        <v>40000.550000000003</v>
      </c>
      <c r="G92" s="91">
        <v>0</v>
      </c>
      <c r="H92" s="92">
        <v>0</v>
      </c>
      <c r="I92" s="93">
        <v>1300</v>
      </c>
      <c r="J92" s="93">
        <f t="shared" si="1"/>
        <v>25168.449999999997</v>
      </c>
      <c r="K92" s="67"/>
    </row>
    <row r="93" spans="1:11" x14ac:dyDescent="0.2">
      <c r="A93" s="56" t="s">
        <v>25</v>
      </c>
      <c r="B93" s="88" t="s">
        <v>57</v>
      </c>
      <c r="C93" s="89" t="s">
        <v>191</v>
      </c>
      <c r="D93" s="90" t="s">
        <v>192</v>
      </c>
      <c r="E93" s="91">
        <v>103000</v>
      </c>
      <c r="F93" s="92">
        <v>60057.81</v>
      </c>
      <c r="G93" s="91">
        <v>722</v>
      </c>
      <c r="H93" s="92">
        <v>722</v>
      </c>
      <c r="I93" s="93">
        <v>1690</v>
      </c>
      <c r="J93" s="93">
        <f t="shared" si="1"/>
        <v>40530.19</v>
      </c>
      <c r="K93" s="67"/>
    </row>
    <row r="94" spans="1:11" x14ac:dyDescent="0.2">
      <c r="A94" s="56" t="s">
        <v>25</v>
      </c>
      <c r="B94" s="88" t="s">
        <v>57</v>
      </c>
      <c r="C94" s="89" t="s">
        <v>193</v>
      </c>
      <c r="D94" s="90" t="s">
        <v>194</v>
      </c>
      <c r="E94" s="91">
        <v>55000</v>
      </c>
      <c r="F94" s="92">
        <v>1342.57</v>
      </c>
      <c r="G94" s="91">
        <v>0</v>
      </c>
      <c r="H94" s="92">
        <v>0</v>
      </c>
      <c r="I94" s="93">
        <v>1500</v>
      </c>
      <c r="J94" s="93">
        <f t="shared" si="1"/>
        <v>52157.43</v>
      </c>
      <c r="K94" s="67"/>
    </row>
    <row r="95" spans="1:11" x14ac:dyDescent="0.2">
      <c r="A95" s="56" t="s">
        <v>25</v>
      </c>
      <c r="B95" s="88" t="s">
        <v>57</v>
      </c>
      <c r="C95" s="89" t="s">
        <v>195</v>
      </c>
      <c r="D95" s="90" t="s">
        <v>196</v>
      </c>
      <c r="E95" s="91">
        <v>144000</v>
      </c>
      <c r="F95" s="92">
        <v>123206.94</v>
      </c>
      <c r="G95" s="91">
        <v>270</v>
      </c>
      <c r="H95" s="92">
        <v>270</v>
      </c>
      <c r="I95" s="93">
        <v>1770</v>
      </c>
      <c r="J95" s="93">
        <f t="shared" si="1"/>
        <v>18753.059999999998</v>
      </c>
      <c r="K95" s="67"/>
    </row>
    <row r="96" spans="1:11" x14ac:dyDescent="0.2">
      <c r="A96" s="56" t="s">
        <v>25</v>
      </c>
      <c r="B96" s="88" t="s">
        <v>57</v>
      </c>
      <c r="C96" s="89" t="s">
        <v>770</v>
      </c>
      <c r="D96" s="90" t="s">
        <v>771</v>
      </c>
      <c r="E96" s="91">
        <v>120000.3</v>
      </c>
      <c r="F96" s="92">
        <v>93676.67</v>
      </c>
      <c r="G96" s="91">
        <v>9900</v>
      </c>
      <c r="H96" s="92">
        <v>9900</v>
      </c>
      <c r="I96" s="93">
        <v>6900</v>
      </c>
      <c r="J96" s="93">
        <f t="shared" si="1"/>
        <v>9523.6300000000047</v>
      </c>
      <c r="K96" s="67"/>
    </row>
    <row r="97" spans="1:11" x14ac:dyDescent="0.2">
      <c r="A97" s="56" t="s">
        <v>25</v>
      </c>
      <c r="B97" s="88" t="s">
        <v>57</v>
      </c>
      <c r="C97" s="89" t="s">
        <v>772</v>
      </c>
      <c r="D97" s="90" t="s">
        <v>773</v>
      </c>
      <c r="E97" s="91">
        <v>224670</v>
      </c>
      <c r="F97" s="92">
        <v>105113.84</v>
      </c>
      <c r="G97" s="91">
        <v>6930</v>
      </c>
      <c r="H97" s="92">
        <v>6930</v>
      </c>
      <c r="I97" s="93">
        <v>6610</v>
      </c>
      <c r="J97" s="93">
        <f t="shared" si="1"/>
        <v>106016.16</v>
      </c>
      <c r="K97" s="67"/>
    </row>
    <row r="98" spans="1:11" x14ac:dyDescent="0.2">
      <c r="A98" s="56" t="s">
        <v>25</v>
      </c>
      <c r="B98" s="88" t="s">
        <v>57</v>
      </c>
      <c r="C98" s="89" t="s">
        <v>197</v>
      </c>
      <c r="D98" s="90" t="s">
        <v>198</v>
      </c>
      <c r="E98" s="91">
        <v>50000</v>
      </c>
      <c r="F98" s="92">
        <v>0</v>
      </c>
      <c r="G98" s="91">
        <v>20000</v>
      </c>
      <c r="H98" s="92">
        <v>20000</v>
      </c>
      <c r="I98" s="93">
        <v>10000</v>
      </c>
      <c r="J98" s="93">
        <f t="shared" si="1"/>
        <v>20000</v>
      </c>
      <c r="K98" s="67"/>
    </row>
    <row r="99" spans="1:11" x14ac:dyDescent="0.2">
      <c r="A99" s="56" t="s">
        <v>25</v>
      </c>
      <c r="B99" s="88" t="s">
        <v>57</v>
      </c>
      <c r="C99" s="89" t="s">
        <v>774</v>
      </c>
      <c r="D99" s="90" t="s">
        <v>775</v>
      </c>
      <c r="E99" s="91">
        <v>100000</v>
      </c>
      <c r="F99" s="92">
        <v>53004.29</v>
      </c>
      <c r="G99" s="91">
        <v>23163</v>
      </c>
      <c r="H99" s="92">
        <v>23163</v>
      </c>
      <c r="I99" s="93">
        <v>15000</v>
      </c>
      <c r="J99" s="93">
        <f t="shared" si="1"/>
        <v>8832.7099999999919</v>
      </c>
      <c r="K99" s="67"/>
    </row>
    <row r="100" spans="1:11" x14ac:dyDescent="0.2">
      <c r="A100" s="56" t="s">
        <v>25</v>
      </c>
      <c r="B100" s="88" t="s">
        <v>57</v>
      </c>
      <c r="C100" s="89" t="s">
        <v>776</v>
      </c>
      <c r="D100" s="90" t="s">
        <v>777</v>
      </c>
      <c r="E100" s="91">
        <v>86150</v>
      </c>
      <c r="F100" s="92">
        <v>51215.95</v>
      </c>
      <c r="G100" s="91">
        <v>270</v>
      </c>
      <c r="H100" s="92">
        <v>270</v>
      </c>
      <c r="I100" s="93">
        <v>270</v>
      </c>
      <c r="J100" s="93">
        <f t="shared" si="1"/>
        <v>34394.050000000003</v>
      </c>
      <c r="K100" s="67"/>
    </row>
    <row r="101" spans="1:11" x14ac:dyDescent="0.2">
      <c r="A101" s="56" t="s">
        <v>25</v>
      </c>
      <c r="B101" s="88" t="s">
        <v>57</v>
      </c>
      <c r="C101" s="89" t="s">
        <v>199</v>
      </c>
      <c r="D101" s="90" t="s">
        <v>200</v>
      </c>
      <c r="E101" s="91">
        <v>150000</v>
      </c>
      <c r="F101" s="92">
        <v>69604.47</v>
      </c>
      <c r="G101" s="91">
        <v>32000</v>
      </c>
      <c r="H101" s="92">
        <v>32000</v>
      </c>
      <c r="I101" s="93">
        <v>15000</v>
      </c>
      <c r="J101" s="93">
        <f t="shared" si="1"/>
        <v>33395.53</v>
      </c>
      <c r="K101" s="67"/>
    </row>
    <row r="102" spans="1:11" x14ac:dyDescent="0.2">
      <c r="A102" s="56" t="s">
        <v>25</v>
      </c>
      <c r="B102" s="88" t="s">
        <v>57</v>
      </c>
      <c r="C102" s="89" t="s">
        <v>201</v>
      </c>
      <c r="D102" s="90" t="s">
        <v>202</v>
      </c>
      <c r="E102" s="91">
        <v>342584.56</v>
      </c>
      <c r="F102" s="92">
        <v>195020.22</v>
      </c>
      <c r="G102" s="91">
        <v>14031</v>
      </c>
      <c r="H102" s="92">
        <v>14031</v>
      </c>
      <c r="I102" s="93">
        <v>22000</v>
      </c>
      <c r="J102" s="93">
        <f t="shared" si="1"/>
        <v>111533.34</v>
      </c>
      <c r="K102" s="67"/>
    </row>
    <row r="103" spans="1:11" x14ac:dyDescent="0.2">
      <c r="A103" s="56" t="s">
        <v>25</v>
      </c>
      <c r="B103" s="88" t="s">
        <v>57</v>
      </c>
      <c r="C103" s="89" t="s">
        <v>203</v>
      </c>
      <c r="D103" s="90" t="s">
        <v>204</v>
      </c>
      <c r="E103" s="91">
        <v>110000</v>
      </c>
      <c r="F103" s="92">
        <v>21188.77</v>
      </c>
      <c r="G103" s="91">
        <v>950</v>
      </c>
      <c r="H103" s="92">
        <v>950</v>
      </c>
      <c r="I103" s="93">
        <v>3000</v>
      </c>
      <c r="J103" s="93">
        <f t="shared" si="1"/>
        <v>84861.23</v>
      </c>
      <c r="K103" s="67"/>
    </row>
    <row r="104" spans="1:11" x14ac:dyDescent="0.2">
      <c r="A104" s="56" t="s">
        <v>25</v>
      </c>
      <c r="B104" s="88" t="s">
        <v>57</v>
      </c>
      <c r="C104" s="89" t="s">
        <v>205</v>
      </c>
      <c r="D104" s="90" t="s">
        <v>206</v>
      </c>
      <c r="E104" s="91">
        <v>200000</v>
      </c>
      <c r="F104" s="92">
        <v>6837.76</v>
      </c>
      <c r="G104" s="91">
        <v>0</v>
      </c>
      <c r="H104" s="92">
        <v>0</v>
      </c>
      <c r="I104" s="93">
        <v>750</v>
      </c>
      <c r="J104" s="93">
        <f t="shared" si="1"/>
        <v>192412.24</v>
      </c>
      <c r="K104" s="67"/>
    </row>
    <row r="105" spans="1:11" x14ac:dyDescent="0.2">
      <c r="A105" s="56" t="s">
        <v>25</v>
      </c>
      <c r="B105" s="88" t="s">
        <v>57</v>
      </c>
      <c r="C105" s="89" t="s">
        <v>207</v>
      </c>
      <c r="D105" s="90" t="s">
        <v>208</v>
      </c>
      <c r="E105" s="91">
        <v>275000</v>
      </c>
      <c r="F105" s="92">
        <v>239.58</v>
      </c>
      <c r="G105" s="91">
        <v>93400</v>
      </c>
      <c r="H105" s="92">
        <v>93400</v>
      </c>
      <c r="I105" s="93">
        <v>109000</v>
      </c>
      <c r="J105" s="93">
        <f t="shared" si="1"/>
        <v>72360.419999999984</v>
      </c>
      <c r="K105" s="67"/>
    </row>
    <row r="106" spans="1:11" x14ac:dyDescent="0.2">
      <c r="A106" s="56" t="s">
        <v>25</v>
      </c>
      <c r="B106" s="88" t="s">
        <v>57</v>
      </c>
      <c r="C106" s="89" t="s">
        <v>209</v>
      </c>
      <c r="D106" s="90" t="s">
        <v>210</v>
      </c>
      <c r="E106" s="91">
        <v>90000</v>
      </c>
      <c r="F106" s="92">
        <v>0</v>
      </c>
      <c r="G106" s="91">
        <v>8000</v>
      </c>
      <c r="H106" s="92">
        <v>8000</v>
      </c>
      <c r="I106" s="93">
        <v>17700</v>
      </c>
      <c r="J106" s="93">
        <f t="shared" si="1"/>
        <v>64300</v>
      </c>
      <c r="K106" s="67"/>
    </row>
    <row r="107" spans="1:11" ht="13.5" thickBot="1" x14ac:dyDescent="0.25">
      <c r="A107" s="56" t="s">
        <v>25</v>
      </c>
      <c r="B107" s="88" t="s">
        <v>330</v>
      </c>
      <c r="C107" s="89" t="s">
        <v>778</v>
      </c>
      <c r="D107" s="90" t="s">
        <v>779</v>
      </c>
      <c r="E107" s="91">
        <v>3000</v>
      </c>
      <c r="F107" s="92">
        <v>0</v>
      </c>
      <c r="G107" s="91">
        <v>3000</v>
      </c>
      <c r="H107" s="92">
        <v>3000</v>
      </c>
      <c r="I107" s="93">
        <v>3000</v>
      </c>
      <c r="J107" s="93">
        <f t="shared" si="1"/>
        <v>-3000</v>
      </c>
      <c r="K107" s="67"/>
    </row>
    <row r="108" spans="1:11" ht="13.5" thickBot="1" x14ac:dyDescent="0.25">
      <c r="A108" s="56" t="s">
        <v>25</v>
      </c>
      <c r="B108" s="83" t="s">
        <v>64</v>
      </c>
      <c r="C108" s="84"/>
      <c r="D108" s="85"/>
      <c r="E108" s="86">
        <v>44246572.909999996</v>
      </c>
      <c r="F108" s="87">
        <v>20714049.969999999</v>
      </c>
      <c r="G108" s="86">
        <v>1988548.5</v>
      </c>
      <c r="H108" s="87">
        <v>1918918.2</v>
      </c>
      <c r="I108" s="87">
        <v>3593259.8</v>
      </c>
      <c r="J108" s="87">
        <v>18020344.940000001</v>
      </c>
      <c r="K108" s="67"/>
    </row>
    <row r="109" spans="1:11" ht="13.5" thickBot="1" x14ac:dyDescent="0.25">
      <c r="A109" s="56" t="s">
        <v>25</v>
      </c>
      <c r="B109" s="83" t="s">
        <v>211</v>
      </c>
      <c r="C109" s="84"/>
      <c r="D109" s="85"/>
      <c r="E109" s="86"/>
      <c r="F109" s="87"/>
      <c r="G109" s="86"/>
      <c r="H109" s="87"/>
      <c r="I109" s="87"/>
      <c r="J109" s="87"/>
      <c r="K109" s="67"/>
    </row>
    <row r="110" spans="1:11" x14ac:dyDescent="0.2">
      <c r="A110" s="56" t="s">
        <v>25</v>
      </c>
      <c r="B110" s="88" t="s">
        <v>212</v>
      </c>
      <c r="C110" s="89" t="s">
        <v>39</v>
      </c>
      <c r="D110" s="90" t="s">
        <v>213</v>
      </c>
      <c r="E110" s="91">
        <v>14200</v>
      </c>
      <c r="F110" s="92">
        <v>0</v>
      </c>
      <c r="G110" s="91">
        <v>0</v>
      </c>
      <c r="H110" s="92">
        <v>0</v>
      </c>
      <c r="I110" s="93">
        <v>500</v>
      </c>
      <c r="J110" s="93">
        <f t="shared" ref="J110:J121" si="2">E110-(F110+H110+I110)</f>
        <v>13700</v>
      </c>
      <c r="K110" s="67"/>
    </row>
    <row r="111" spans="1:11" x14ac:dyDescent="0.2">
      <c r="A111" s="56" t="s">
        <v>25</v>
      </c>
      <c r="B111" s="88" t="s">
        <v>212</v>
      </c>
      <c r="C111" s="89" t="s">
        <v>214</v>
      </c>
      <c r="D111" s="90" t="s">
        <v>215</v>
      </c>
      <c r="E111" s="91">
        <v>65887.02</v>
      </c>
      <c r="F111" s="92">
        <v>34384.400000000001</v>
      </c>
      <c r="G111" s="91">
        <v>2680</v>
      </c>
      <c r="H111" s="92">
        <v>2680</v>
      </c>
      <c r="I111" s="93">
        <v>500</v>
      </c>
      <c r="J111" s="93">
        <f t="shared" si="2"/>
        <v>28322.620000000003</v>
      </c>
      <c r="K111" s="67"/>
    </row>
    <row r="112" spans="1:11" x14ac:dyDescent="0.2">
      <c r="A112" s="56" t="s">
        <v>25</v>
      </c>
      <c r="B112" s="88" t="s">
        <v>212</v>
      </c>
      <c r="C112" s="89" t="s">
        <v>216</v>
      </c>
      <c r="D112" s="90" t="s">
        <v>217</v>
      </c>
      <c r="E112" s="91">
        <v>48141.77</v>
      </c>
      <c r="F112" s="92">
        <v>27951.19</v>
      </c>
      <c r="G112" s="91">
        <v>1850</v>
      </c>
      <c r="H112" s="92">
        <v>1850</v>
      </c>
      <c r="I112" s="93">
        <v>600</v>
      </c>
      <c r="J112" s="93">
        <f t="shared" si="2"/>
        <v>17740.579999999998</v>
      </c>
      <c r="K112" s="67"/>
    </row>
    <row r="113" spans="1:11" x14ac:dyDescent="0.2">
      <c r="A113" s="56" t="s">
        <v>25</v>
      </c>
      <c r="B113" s="88" t="s">
        <v>212</v>
      </c>
      <c r="C113" s="89" t="s">
        <v>218</v>
      </c>
      <c r="D113" s="90" t="s">
        <v>219</v>
      </c>
      <c r="E113" s="91">
        <v>101461.15</v>
      </c>
      <c r="F113" s="92">
        <v>44625.64</v>
      </c>
      <c r="G113" s="91">
        <v>1800</v>
      </c>
      <c r="H113" s="92">
        <v>1800</v>
      </c>
      <c r="I113" s="93">
        <v>1400</v>
      </c>
      <c r="J113" s="93">
        <f t="shared" si="2"/>
        <v>53635.509999999995</v>
      </c>
      <c r="K113" s="67"/>
    </row>
    <row r="114" spans="1:11" x14ac:dyDescent="0.2">
      <c r="A114" s="56" t="s">
        <v>25</v>
      </c>
      <c r="B114" s="88" t="s">
        <v>212</v>
      </c>
      <c r="C114" s="89" t="s">
        <v>220</v>
      </c>
      <c r="D114" s="90" t="s">
        <v>221</v>
      </c>
      <c r="E114" s="91">
        <v>61556.639999999999</v>
      </c>
      <c r="F114" s="92">
        <v>18108.580000000002</v>
      </c>
      <c r="G114" s="91">
        <v>0</v>
      </c>
      <c r="H114" s="92">
        <v>0</v>
      </c>
      <c r="I114" s="93">
        <v>5800</v>
      </c>
      <c r="J114" s="93">
        <f t="shared" si="2"/>
        <v>37648.06</v>
      </c>
      <c r="K114" s="67"/>
    </row>
    <row r="115" spans="1:11" x14ac:dyDescent="0.2">
      <c r="A115" s="56" t="s">
        <v>25</v>
      </c>
      <c r="B115" s="88" t="s">
        <v>38</v>
      </c>
      <c r="C115" s="89" t="s">
        <v>39</v>
      </c>
      <c r="D115" s="90" t="s">
        <v>222</v>
      </c>
      <c r="E115" s="91">
        <v>48000</v>
      </c>
      <c r="F115" s="92">
        <v>0</v>
      </c>
      <c r="G115" s="91">
        <v>0</v>
      </c>
      <c r="H115" s="92">
        <v>0</v>
      </c>
      <c r="I115" s="93">
        <v>3000</v>
      </c>
      <c r="J115" s="93">
        <f t="shared" si="2"/>
        <v>45000</v>
      </c>
      <c r="K115" s="67"/>
    </row>
    <row r="116" spans="1:11" x14ac:dyDescent="0.2">
      <c r="A116" s="56" t="s">
        <v>25</v>
      </c>
      <c r="B116" s="88" t="s">
        <v>57</v>
      </c>
      <c r="C116" s="89" t="s">
        <v>223</v>
      </c>
      <c r="D116" s="90" t="s">
        <v>224</v>
      </c>
      <c r="E116" s="91">
        <v>537735</v>
      </c>
      <c r="F116" s="92">
        <v>502140.57</v>
      </c>
      <c r="G116" s="91">
        <v>30094</v>
      </c>
      <c r="H116" s="92">
        <v>30094</v>
      </c>
      <c r="I116" s="93">
        <v>5500</v>
      </c>
      <c r="J116" s="93">
        <f t="shared" si="2"/>
        <v>0.42999999993480742</v>
      </c>
      <c r="K116" s="67"/>
    </row>
    <row r="117" spans="1:11" x14ac:dyDescent="0.2">
      <c r="A117" s="56" t="s">
        <v>25</v>
      </c>
      <c r="B117" s="88" t="s">
        <v>57</v>
      </c>
      <c r="C117" s="89" t="s">
        <v>225</v>
      </c>
      <c r="D117" s="90" t="s">
        <v>226</v>
      </c>
      <c r="E117" s="91">
        <v>7000</v>
      </c>
      <c r="F117" s="92">
        <v>231.53</v>
      </c>
      <c r="G117" s="91">
        <v>4768</v>
      </c>
      <c r="H117" s="92">
        <v>4768</v>
      </c>
      <c r="I117" s="93">
        <v>500</v>
      </c>
      <c r="J117" s="93">
        <f t="shared" si="2"/>
        <v>1500.4700000000003</v>
      </c>
      <c r="K117" s="67"/>
    </row>
    <row r="118" spans="1:11" x14ac:dyDescent="0.2">
      <c r="A118" s="56" t="s">
        <v>25</v>
      </c>
      <c r="B118" s="88" t="s">
        <v>57</v>
      </c>
      <c r="C118" s="89" t="s">
        <v>780</v>
      </c>
      <c r="D118" s="90" t="s">
        <v>781</v>
      </c>
      <c r="E118" s="91">
        <v>108900</v>
      </c>
      <c r="F118" s="92">
        <v>0</v>
      </c>
      <c r="G118" s="91">
        <v>3188</v>
      </c>
      <c r="H118" s="92">
        <v>2988</v>
      </c>
      <c r="I118" s="93">
        <v>2000</v>
      </c>
      <c r="J118" s="93">
        <f t="shared" si="2"/>
        <v>103912</v>
      </c>
      <c r="K118" s="67"/>
    </row>
    <row r="119" spans="1:11" x14ac:dyDescent="0.2">
      <c r="A119" s="56" t="s">
        <v>25</v>
      </c>
      <c r="B119" s="88" t="s">
        <v>227</v>
      </c>
      <c r="C119" s="89" t="s">
        <v>39</v>
      </c>
      <c r="D119" s="90" t="s">
        <v>228</v>
      </c>
      <c r="E119" s="91">
        <v>30000</v>
      </c>
      <c r="F119" s="92">
        <v>0</v>
      </c>
      <c r="G119" s="91">
        <v>0</v>
      </c>
      <c r="H119" s="92">
        <v>0</v>
      </c>
      <c r="I119" s="93">
        <v>8000</v>
      </c>
      <c r="J119" s="93">
        <f t="shared" si="2"/>
        <v>22000</v>
      </c>
      <c r="K119" s="67"/>
    </row>
    <row r="120" spans="1:11" x14ac:dyDescent="0.2">
      <c r="A120" s="56" t="s">
        <v>25</v>
      </c>
      <c r="B120" s="88" t="s">
        <v>227</v>
      </c>
      <c r="C120" s="89" t="s">
        <v>229</v>
      </c>
      <c r="D120" s="90" t="s">
        <v>230</v>
      </c>
      <c r="E120" s="91">
        <v>80647.75</v>
      </c>
      <c r="F120" s="92">
        <v>46059.81</v>
      </c>
      <c r="G120" s="91">
        <v>10000</v>
      </c>
      <c r="H120" s="92">
        <v>10000</v>
      </c>
      <c r="I120" s="93">
        <v>18700</v>
      </c>
      <c r="J120" s="93">
        <f t="shared" si="2"/>
        <v>5887.9400000000023</v>
      </c>
      <c r="K120" s="67"/>
    </row>
    <row r="121" spans="1:11" ht="13.5" thickBot="1" x14ac:dyDescent="0.25">
      <c r="A121" s="56" t="s">
        <v>25</v>
      </c>
      <c r="B121" s="88" t="s">
        <v>227</v>
      </c>
      <c r="C121" s="89" t="s">
        <v>231</v>
      </c>
      <c r="D121" s="90" t="s">
        <v>232</v>
      </c>
      <c r="E121" s="91">
        <v>121000</v>
      </c>
      <c r="F121" s="92">
        <v>12.38</v>
      </c>
      <c r="G121" s="91">
        <v>2987</v>
      </c>
      <c r="H121" s="92">
        <v>2987</v>
      </c>
      <c r="I121" s="93">
        <v>30500</v>
      </c>
      <c r="J121" s="93">
        <f t="shared" si="2"/>
        <v>87500.62</v>
      </c>
      <c r="K121" s="67"/>
    </row>
    <row r="122" spans="1:11" ht="13.5" thickBot="1" x14ac:dyDescent="0.25">
      <c r="A122" s="56" t="s">
        <v>25</v>
      </c>
      <c r="B122" s="83" t="s">
        <v>233</v>
      </c>
      <c r="C122" s="84"/>
      <c r="D122" s="85"/>
      <c r="E122" s="86">
        <v>1224529.3400000001</v>
      </c>
      <c r="F122" s="87">
        <v>673514.11</v>
      </c>
      <c r="G122" s="86">
        <v>57367</v>
      </c>
      <c r="H122" s="87">
        <v>57167</v>
      </c>
      <c r="I122" s="87">
        <v>77000</v>
      </c>
      <c r="J122" s="87">
        <v>416848.22</v>
      </c>
      <c r="K122" s="67"/>
    </row>
    <row r="123" spans="1:11" ht="13.5" thickBot="1" x14ac:dyDescent="0.25">
      <c r="A123" s="56" t="s">
        <v>25</v>
      </c>
      <c r="B123" s="94"/>
      <c r="C123" s="95"/>
      <c r="D123" s="96" t="s">
        <v>65</v>
      </c>
      <c r="E123" s="97">
        <f>SUM(E12:E122)/2</f>
        <v>45471102.244999997</v>
      </c>
      <c r="F123" s="98">
        <f>SUM(F12:F122)/2</f>
        <v>21387564.09</v>
      </c>
      <c r="G123" s="97">
        <f>SUM(G12:G122)/2</f>
        <v>2045915.5</v>
      </c>
      <c r="H123" s="99">
        <f>SUM(H12:H122)/2</f>
        <v>1976085.2000000002</v>
      </c>
      <c r="I123" s="99">
        <f>SUM(I12:I122)/2</f>
        <v>3670259.8</v>
      </c>
      <c r="J123" s="99">
        <f>E123-(F123+H123+I123)</f>
        <v>18437193.154999997</v>
      </c>
      <c r="K123" s="100"/>
    </row>
    <row r="124" spans="1:11" x14ac:dyDescent="0.2">
      <c r="A124" s="56" t="s">
        <v>25</v>
      </c>
      <c r="C124" s="68"/>
      <c r="E124" s="67"/>
      <c r="F124" s="67"/>
      <c r="G124" s="67"/>
      <c r="H124" s="67"/>
      <c r="I124" s="67"/>
      <c r="J124" s="67"/>
      <c r="K124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3:K103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60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2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2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2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2:11" ht="18" x14ac:dyDescent="0.25">
      <c r="B7" s="62" t="s">
        <v>8</v>
      </c>
      <c r="C7" s="63"/>
      <c r="D7" s="64"/>
      <c r="E7" s="65"/>
      <c r="F7" s="65"/>
      <c r="G7" s="65"/>
      <c r="H7" s="65"/>
      <c r="I7" s="65"/>
      <c r="J7" s="66"/>
      <c r="K7" s="67"/>
    </row>
    <row r="8" spans="2:11" ht="13.5" thickBot="1" x14ac:dyDescent="0.25">
      <c r="C8" s="68"/>
      <c r="E8" s="67"/>
      <c r="F8" s="67"/>
      <c r="G8" s="67"/>
      <c r="H8" s="67"/>
      <c r="I8" s="67"/>
      <c r="J8" s="67"/>
      <c r="K8" s="67"/>
    </row>
    <row r="9" spans="2:11" ht="34.5" customHeight="1" thickBot="1" x14ac:dyDescent="0.25"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2:11" ht="34.5" customHeight="1" x14ac:dyDescent="0.2"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2:11" ht="13.5" customHeight="1" thickBot="1" x14ac:dyDescent="0.25"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2:11" ht="13.5" thickBot="1" x14ac:dyDescent="0.25">
      <c r="B12" s="83" t="s">
        <v>281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2:11" x14ac:dyDescent="0.2">
      <c r="B13" s="88" t="s">
        <v>480</v>
      </c>
      <c r="C13" s="89" t="s">
        <v>39</v>
      </c>
      <c r="D13" s="90" t="s">
        <v>481</v>
      </c>
      <c r="E13" s="91">
        <v>226157</v>
      </c>
      <c r="F13" s="92">
        <v>0</v>
      </c>
      <c r="G13" s="91">
        <v>0</v>
      </c>
      <c r="H13" s="92">
        <v>0</v>
      </c>
      <c r="I13" s="93">
        <v>128837</v>
      </c>
      <c r="J13" s="93">
        <f t="shared" ref="J13:J76" si="0">E13-(F13+H13+I13)</f>
        <v>97320</v>
      </c>
      <c r="K13" s="67"/>
    </row>
    <row r="14" spans="2:11" x14ac:dyDescent="0.2">
      <c r="B14" s="88" t="s">
        <v>480</v>
      </c>
      <c r="C14" s="89" t="s">
        <v>39</v>
      </c>
      <c r="D14" s="90" t="s">
        <v>482</v>
      </c>
      <c r="E14" s="91">
        <v>100000</v>
      </c>
      <c r="F14" s="92">
        <v>0</v>
      </c>
      <c r="G14" s="91">
        <v>0</v>
      </c>
      <c r="H14" s="92">
        <v>0</v>
      </c>
      <c r="I14" s="93">
        <v>100000</v>
      </c>
      <c r="J14" s="93">
        <f t="shared" si="0"/>
        <v>0</v>
      </c>
      <c r="K14" s="67"/>
    </row>
    <row r="15" spans="2:11" x14ac:dyDescent="0.2">
      <c r="B15" s="88" t="s">
        <v>480</v>
      </c>
      <c r="C15" s="89" t="s">
        <v>39</v>
      </c>
      <c r="D15" s="90" t="s">
        <v>483</v>
      </c>
      <c r="E15" s="91">
        <v>293277</v>
      </c>
      <c r="F15" s="92">
        <v>0</v>
      </c>
      <c r="G15" s="91">
        <v>0</v>
      </c>
      <c r="H15" s="92">
        <v>0</v>
      </c>
      <c r="I15" s="93">
        <v>108837</v>
      </c>
      <c r="J15" s="93">
        <f t="shared" si="0"/>
        <v>184440</v>
      </c>
      <c r="K15" s="67"/>
    </row>
    <row r="16" spans="2:11" x14ac:dyDescent="0.2">
      <c r="B16" s="88" t="s">
        <v>480</v>
      </c>
      <c r="C16" s="89" t="s">
        <v>782</v>
      </c>
      <c r="D16" s="90" t="s">
        <v>783</v>
      </c>
      <c r="E16" s="91">
        <v>8414</v>
      </c>
      <c r="F16" s="92">
        <v>3500</v>
      </c>
      <c r="G16" s="91">
        <v>2700</v>
      </c>
      <c r="H16" s="92">
        <v>4914</v>
      </c>
      <c r="I16" s="93">
        <v>1638</v>
      </c>
      <c r="J16" s="93">
        <f t="shared" si="0"/>
        <v>-1638</v>
      </c>
      <c r="K16" s="67"/>
    </row>
    <row r="17" spans="2:11" x14ac:dyDescent="0.2">
      <c r="B17" s="88" t="s">
        <v>480</v>
      </c>
      <c r="C17" s="89" t="s">
        <v>784</v>
      </c>
      <c r="D17" s="90" t="s">
        <v>785</v>
      </c>
      <c r="E17" s="91">
        <v>180000</v>
      </c>
      <c r="F17" s="92">
        <v>0</v>
      </c>
      <c r="G17" s="91">
        <v>15000</v>
      </c>
      <c r="H17" s="92">
        <v>15000</v>
      </c>
      <c r="I17" s="93">
        <v>5000</v>
      </c>
      <c r="J17" s="93">
        <f t="shared" si="0"/>
        <v>160000</v>
      </c>
      <c r="K17" s="67"/>
    </row>
    <row r="18" spans="2:11" x14ac:dyDescent="0.2">
      <c r="B18" s="88" t="s">
        <v>38</v>
      </c>
      <c r="C18" s="89" t="s">
        <v>484</v>
      </c>
      <c r="D18" s="90" t="s">
        <v>485</v>
      </c>
      <c r="E18" s="91">
        <v>31758074</v>
      </c>
      <c r="F18" s="92">
        <v>588750</v>
      </c>
      <c r="G18" s="91">
        <v>625000</v>
      </c>
      <c r="H18" s="92">
        <v>625000</v>
      </c>
      <c r="I18" s="93">
        <v>500000</v>
      </c>
      <c r="J18" s="93">
        <f t="shared" si="0"/>
        <v>30044324</v>
      </c>
      <c r="K18" s="67"/>
    </row>
    <row r="19" spans="2:11" x14ac:dyDescent="0.2">
      <c r="B19" s="88" t="s">
        <v>38</v>
      </c>
      <c r="C19" s="89" t="s">
        <v>39</v>
      </c>
      <c r="D19" s="90" t="s">
        <v>486</v>
      </c>
      <c r="E19" s="91">
        <v>900000</v>
      </c>
      <c r="F19" s="92">
        <v>0</v>
      </c>
      <c r="G19" s="91">
        <v>0</v>
      </c>
      <c r="H19" s="92">
        <v>0</v>
      </c>
      <c r="I19" s="93">
        <v>5000</v>
      </c>
      <c r="J19" s="93">
        <f t="shared" si="0"/>
        <v>895000</v>
      </c>
      <c r="K19" s="67"/>
    </row>
    <row r="20" spans="2:11" x14ac:dyDescent="0.2">
      <c r="B20" s="88" t="s">
        <v>38</v>
      </c>
      <c r="C20" s="89" t="s">
        <v>39</v>
      </c>
      <c r="D20" s="90" t="s">
        <v>487</v>
      </c>
      <c r="E20" s="91">
        <v>175000</v>
      </c>
      <c r="F20" s="92">
        <v>0</v>
      </c>
      <c r="G20" s="91">
        <v>0</v>
      </c>
      <c r="H20" s="92">
        <v>0</v>
      </c>
      <c r="I20" s="93">
        <v>1000</v>
      </c>
      <c r="J20" s="93">
        <f t="shared" si="0"/>
        <v>174000</v>
      </c>
      <c r="K20" s="67"/>
    </row>
    <row r="21" spans="2:11" x14ac:dyDescent="0.2">
      <c r="B21" s="88" t="s">
        <v>38</v>
      </c>
      <c r="C21" s="89" t="s">
        <v>39</v>
      </c>
      <c r="D21" s="90" t="s">
        <v>488</v>
      </c>
      <c r="E21" s="91">
        <v>95000</v>
      </c>
      <c r="F21" s="92">
        <v>0</v>
      </c>
      <c r="G21" s="91">
        <v>0</v>
      </c>
      <c r="H21" s="92">
        <v>0</v>
      </c>
      <c r="I21" s="93">
        <v>3000</v>
      </c>
      <c r="J21" s="93">
        <f t="shared" si="0"/>
        <v>92000</v>
      </c>
      <c r="K21" s="67"/>
    </row>
    <row r="22" spans="2:11" x14ac:dyDescent="0.2">
      <c r="B22" s="88" t="s">
        <v>38</v>
      </c>
      <c r="C22" s="89" t="s">
        <v>39</v>
      </c>
      <c r="D22" s="90" t="s">
        <v>489</v>
      </c>
      <c r="E22" s="91">
        <v>600000</v>
      </c>
      <c r="F22" s="92">
        <v>0</v>
      </c>
      <c r="G22" s="91">
        <v>0</v>
      </c>
      <c r="H22" s="92">
        <v>0</v>
      </c>
      <c r="I22" s="93">
        <v>5000</v>
      </c>
      <c r="J22" s="93">
        <f t="shared" si="0"/>
        <v>595000</v>
      </c>
      <c r="K22" s="67"/>
    </row>
    <row r="23" spans="2:11" x14ac:dyDescent="0.2">
      <c r="B23" s="88" t="s">
        <v>38</v>
      </c>
      <c r="C23" s="89" t="s">
        <v>39</v>
      </c>
      <c r="D23" s="90" t="s">
        <v>490</v>
      </c>
      <c r="E23" s="91">
        <v>210000</v>
      </c>
      <c r="F23" s="92">
        <v>0</v>
      </c>
      <c r="G23" s="91">
        <v>0</v>
      </c>
      <c r="H23" s="92">
        <v>0</v>
      </c>
      <c r="I23" s="93">
        <v>3000</v>
      </c>
      <c r="J23" s="93">
        <f t="shared" si="0"/>
        <v>207000</v>
      </c>
      <c r="K23" s="67"/>
    </row>
    <row r="24" spans="2:11" x14ac:dyDescent="0.2">
      <c r="B24" s="88" t="s">
        <v>38</v>
      </c>
      <c r="C24" s="89" t="s">
        <v>491</v>
      </c>
      <c r="D24" s="90" t="s">
        <v>492</v>
      </c>
      <c r="E24" s="91">
        <v>2566040</v>
      </c>
      <c r="F24" s="92">
        <v>2551224.52</v>
      </c>
      <c r="G24" s="91">
        <v>13752</v>
      </c>
      <c r="H24" s="92">
        <v>13752</v>
      </c>
      <c r="I24" s="93">
        <v>13763</v>
      </c>
      <c r="J24" s="93">
        <f t="shared" si="0"/>
        <v>-12699.520000000019</v>
      </c>
      <c r="K24" s="67"/>
    </row>
    <row r="25" spans="2:11" x14ac:dyDescent="0.2">
      <c r="B25" s="88" t="s">
        <v>38</v>
      </c>
      <c r="C25" s="89" t="s">
        <v>493</v>
      </c>
      <c r="D25" s="90" t="s">
        <v>494</v>
      </c>
      <c r="E25" s="91">
        <v>6002505.8499999996</v>
      </c>
      <c r="F25" s="92">
        <v>5458421.4500000002</v>
      </c>
      <c r="G25" s="91">
        <v>421000</v>
      </c>
      <c r="H25" s="92">
        <v>421000</v>
      </c>
      <c r="I25" s="93">
        <v>215130</v>
      </c>
      <c r="J25" s="93">
        <f t="shared" si="0"/>
        <v>-92045.600000000559</v>
      </c>
      <c r="K25" s="67"/>
    </row>
    <row r="26" spans="2:11" x14ac:dyDescent="0.2">
      <c r="B26" s="88" t="s">
        <v>38</v>
      </c>
      <c r="C26" s="89" t="s">
        <v>495</v>
      </c>
      <c r="D26" s="90" t="s">
        <v>496</v>
      </c>
      <c r="E26" s="91">
        <v>23632190.199999999</v>
      </c>
      <c r="F26" s="92">
        <v>21981190.440000001</v>
      </c>
      <c r="G26" s="91">
        <v>926835</v>
      </c>
      <c r="H26" s="92">
        <v>876835</v>
      </c>
      <c r="I26" s="93">
        <v>786030</v>
      </c>
      <c r="J26" s="93">
        <f t="shared" si="0"/>
        <v>-11865.240000002086</v>
      </c>
      <c r="K26" s="67"/>
    </row>
    <row r="27" spans="2:11" x14ac:dyDescent="0.2">
      <c r="B27" s="88" t="s">
        <v>38</v>
      </c>
      <c r="C27" s="89" t="s">
        <v>497</v>
      </c>
      <c r="D27" s="90" t="s">
        <v>498</v>
      </c>
      <c r="E27" s="91">
        <v>4354306.88</v>
      </c>
      <c r="F27" s="92">
        <v>3971215.74</v>
      </c>
      <c r="G27" s="91">
        <v>185460</v>
      </c>
      <c r="H27" s="92">
        <v>185460</v>
      </c>
      <c r="I27" s="93">
        <v>263460</v>
      </c>
      <c r="J27" s="93">
        <f t="shared" si="0"/>
        <v>-65828.860000000335</v>
      </c>
      <c r="K27" s="67"/>
    </row>
    <row r="28" spans="2:11" x14ac:dyDescent="0.2">
      <c r="B28" s="88" t="s">
        <v>38</v>
      </c>
      <c r="C28" s="89" t="s">
        <v>499</v>
      </c>
      <c r="D28" s="90" t="s">
        <v>500</v>
      </c>
      <c r="E28" s="91">
        <v>5200000</v>
      </c>
      <c r="F28" s="92">
        <v>28758.58</v>
      </c>
      <c r="G28" s="91">
        <v>9560</v>
      </c>
      <c r="H28" s="92">
        <v>9560</v>
      </c>
      <c r="I28" s="93">
        <v>23860</v>
      </c>
      <c r="J28" s="93">
        <f t="shared" si="0"/>
        <v>5137821.42</v>
      </c>
      <c r="K28" s="67"/>
    </row>
    <row r="29" spans="2:11" x14ac:dyDescent="0.2">
      <c r="B29" s="88" t="s">
        <v>38</v>
      </c>
      <c r="C29" s="89" t="s">
        <v>501</v>
      </c>
      <c r="D29" s="90" t="s">
        <v>502</v>
      </c>
      <c r="E29" s="91">
        <v>9000000</v>
      </c>
      <c r="F29" s="92">
        <v>28072.639999999999</v>
      </c>
      <c r="G29" s="91">
        <v>10000</v>
      </c>
      <c r="H29" s="92">
        <v>10000</v>
      </c>
      <c r="I29" s="93">
        <v>29200</v>
      </c>
      <c r="J29" s="93">
        <f t="shared" si="0"/>
        <v>8932727.3599999994</v>
      </c>
      <c r="K29" s="67"/>
    </row>
    <row r="30" spans="2:11" x14ac:dyDescent="0.2">
      <c r="B30" s="88" t="s">
        <v>38</v>
      </c>
      <c r="C30" s="89" t="s">
        <v>503</v>
      </c>
      <c r="D30" s="90" t="s">
        <v>504</v>
      </c>
      <c r="E30" s="91">
        <v>500000</v>
      </c>
      <c r="F30" s="92">
        <v>4775.17</v>
      </c>
      <c r="G30" s="91">
        <v>0</v>
      </c>
      <c r="H30" s="92">
        <v>130</v>
      </c>
      <c r="I30" s="93">
        <v>15000</v>
      </c>
      <c r="J30" s="93">
        <f t="shared" si="0"/>
        <v>480094.83</v>
      </c>
      <c r="K30" s="67"/>
    </row>
    <row r="31" spans="2:11" x14ac:dyDescent="0.2">
      <c r="B31" s="88" t="s">
        <v>38</v>
      </c>
      <c r="C31" s="89" t="s">
        <v>505</v>
      </c>
      <c r="D31" s="90" t="s">
        <v>506</v>
      </c>
      <c r="E31" s="91">
        <v>295000</v>
      </c>
      <c r="F31" s="92">
        <v>5370.24</v>
      </c>
      <c r="G31" s="91">
        <v>6000</v>
      </c>
      <c r="H31" s="92">
        <v>6000</v>
      </c>
      <c r="I31" s="93">
        <v>6000</v>
      </c>
      <c r="J31" s="93">
        <f t="shared" si="0"/>
        <v>277629.76</v>
      </c>
      <c r="K31" s="67"/>
    </row>
    <row r="32" spans="2:11" x14ac:dyDescent="0.2">
      <c r="B32" s="88" t="s">
        <v>38</v>
      </c>
      <c r="C32" s="89" t="s">
        <v>507</v>
      </c>
      <c r="D32" s="90" t="s">
        <v>508</v>
      </c>
      <c r="E32" s="91">
        <v>760838.41</v>
      </c>
      <c r="F32" s="92">
        <v>697486.63</v>
      </c>
      <c r="G32" s="91">
        <v>1500</v>
      </c>
      <c r="H32" s="92">
        <v>42900</v>
      </c>
      <c r="I32" s="93">
        <v>43300</v>
      </c>
      <c r="J32" s="93">
        <f t="shared" si="0"/>
        <v>-22848.219999999972</v>
      </c>
      <c r="K32" s="67"/>
    </row>
    <row r="33" spans="2:11" x14ac:dyDescent="0.2">
      <c r="B33" s="88" t="s">
        <v>38</v>
      </c>
      <c r="C33" s="89" t="s">
        <v>509</v>
      </c>
      <c r="D33" s="90" t="s">
        <v>510</v>
      </c>
      <c r="E33" s="91">
        <v>600000</v>
      </c>
      <c r="F33" s="92">
        <v>5053.18</v>
      </c>
      <c r="G33" s="91">
        <v>0</v>
      </c>
      <c r="H33" s="92">
        <v>0</v>
      </c>
      <c r="I33" s="93">
        <v>4000</v>
      </c>
      <c r="J33" s="93">
        <f t="shared" si="0"/>
        <v>590946.81999999995</v>
      </c>
      <c r="K33" s="67"/>
    </row>
    <row r="34" spans="2:11" x14ac:dyDescent="0.2">
      <c r="B34" s="88" t="s">
        <v>38</v>
      </c>
      <c r="C34" s="89" t="s">
        <v>511</v>
      </c>
      <c r="D34" s="90" t="s">
        <v>512</v>
      </c>
      <c r="E34" s="91">
        <v>20000</v>
      </c>
      <c r="F34" s="92">
        <v>0</v>
      </c>
      <c r="G34" s="91">
        <v>10000</v>
      </c>
      <c r="H34" s="92">
        <v>10000</v>
      </c>
      <c r="I34" s="93">
        <v>11000</v>
      </c>
      <c r="J34" s="93">
        <f t="shared" si="0"/>
        <v>-1000</v>
      </c>
      <c r="K34" s="67"/>
    </row>
    <row r="35" spans="2:11" x14ac:dyDescent="0.2">
      <c r="B35" s="88" t="s">
        <v>38</v>
      </c>
      <c r="C35" s="89" t="s">
        <v>513</v>
      </c>
      <c r="D35" s="90" t="s">
        <v>514</v>
      </c>
      <c r="E35" s="91">
        <v>32500</v>
      </c>
      <c r="F35" s="92">
        <v>0</v>
      </c>
      <c r="G35" s="91">
        <v>10000</v>
      </c>
      <c r="H35" s="92">
        <v>8867</v>
      </c>
      <c r="I35" s="93">
        <v>9500</v>
      </c>
      <c r="J35" s="93">
        <f t="shared" si="0"/>
        <v>14133</v>
      </c>
      <c r="K35" s="67"/>
    </row>
    <row r="36" spans="2:11" x14ac:dyDescent="0.2">
      <c r="B36" s="88" t="s">
        <v>38</v>
      </c>
      <c r="C36" s="89" t="s">
        <v>515</v>
      </c>
      <c r="D36" s="90" t="s">
        <v>516</v>
      </c>
      <c r="E36" s="91">
        <v>4500000</v>
      </c>
      <c r="F36" s="92">
        <v>12005.75</v>
      </c>
      <c r="G36" s="91">
        <v>5000</v>
      </c>
      <c r="H36" s="92">
        <v>5000</v>
      </c>
      <c r="I36" s="93">
        <v>14300</v>
      </c>
      <c r="J36" s="93">
        <f t="shared" si="0"/>
        <v>4468694.25</v>
      </c>
      <c r="K36" s="67"/>
    </row>
    <row r="37" spans="2:11" x14ac:dyDescent="0.2">
      <c r="B37" s="88" t="s">
        <v>38</v>
      </c>
      <c r="C37" s="89" t="s">
        <v>517</v>
      </c>
      <c r="D37" s="90" t="s">
        <v>518</v>
      </c>
      <c r="E37" s="91">
        <v>650000</v>
      </c>
      <c r="F37" s="92">
        <v>8239.69</v>
      </c>
      <c r="G37" s="91">
        <v>0</v>
      </c>
      <c r="H37" s="92">
        <v>0</v>
      </c>
      <c r="I37" s="93">
        <v>100</v>
      </c>
      <c r="J37" s="93">
        <f t="shared" si="0"/>
        <v>641660.31000000006</v>
      </c>
      <c r="K37" s="67"/>
    </row>
    <row r="38" spans="2:11" x14ac:dyDescent="0.2">
      <c r="B38" s="88" t="s">
        <v>38</v>
      </c>
      <c r="C38" s="89" t="s">
        <v>519</v>
      </c>
      <c r="D38" s="90" t="s">
        <v>520</v>
      </c>
      <c r="E38" s="91">
        <v>2900000</v>
      </c>
      <c r="F38" s="92">
        <v>72202.460000000006</v>
      </c>
      <c r="G38" s="91">
        <v>9000</v>
      </c>
      <c r="H38" s="92">
        <v>9000</v>
      </c>
      <c r="I38" s="93">
        <v>31250</v>
      </c>
      <c r="J38" s="93">
        <f t="shared" si="0"/>
        <v>2787547.54</v>
      </c>
      <c r="K38" s="67"/>
    </row>
    <row r="39" spans="2:11" x14ac:dyDescent="0.2">
      <c r="B39" s="88" t="s">
        <v>38</v>
      </c>
      <c r="C39" s="89" t="s">
        <v>521</v>
      </c>
      <c r="D39" s="90" t="s">
        <v>522</v>
      </c>
      <c r="E39" s="91">
        <v>844380.68</v>
      </c>
      <c r="F39" s="92">
        <v>745463.38</v>
      </c>
      <c r="G39" s="91">
        <v>42900</v>
      </c>
      <c r="H39" s="92">
        <v>35000</v>
      </c>
      <c r="I39" s="93">
        <v>80468</v>
      </c>
      <c r="J39" s="93">
        <f t="shared" si="0"/>
        <v>-16550.699999999953</v>
      </c>
      <c r="K39" s="67"/>
    </row>
    <row r="40" spans="2:11" x14ac:dyDescent="0.2">
      <c r="B40" s="88" t="s">
        <v>38</v>
      </c>
      <c r="C40" s="89" t="s">
        <v>523</v>
      </c>
      <c r="D40" s="90" t="s">
        <v>524</v>
      </c>
      <c r="E40" s="91">
        <v>8993857.8599999994</v>
      </c>
      <c r="F40" s="92">
        <v>8180588.04</v>
      </c>
      <c r="G40" s="91">
        <v>434615</v>
      </c>
      <c r="H40" s="92">
        <v>434615</v>
      </c>
      <c r="I40" s="93">
        <v>284615</v>
      </c>
      <c r="J40" s="93">
        <f t="shared" si="0"/>
        <v>94039.820000000298</v>
      </c>
      <c r="K40" s="67"/>
    </row>
    <row r="41" spans="2:11" x14ac:dyDescent="0.2">
      <c r="B41" s="88" t="s">
        <v>38</v>
      </c>
      <c r="C41" s="89" t="s">
        <v>525</v>
      </c>
      <c r="D41" s="90" t="s">
        <v>526</v>
      </c>
      <c r="E41" s="91">
        <v>2883240</v>
      </c>
      <c r="F41" s="92">
        <v>2835768.09</v>
      </c>
      <c r="G41" s="91">
        <v>16500</v>
      </c>
      <c r="H41" s="92">
        <v>16500</v>
      </c>
      <c r="I41" s="93">
        <v>17860</v>
      </c>
      <c r="J41" s="93">
        <f t="shared" si="0"/>
        <v>13111.910000000149</v>
      </c>
      <c r="K41" s="67"/>
    </row>
    <row r="42" spans="2:11" x14ac:dyDescent="0.2">
      <c r="B42" s="88" t="s">
        <v>38</v>
      </c>
      <c r="C42" s="89" t="s">
        <v>527</v>
      </c>
      <c r="D42" s="90" t="s">
        <v>528</v>
      </c>
      <c r="E42" s="91">
        <v>14000000</v>
      </c>
      <c r="F42" s="92">
        <v>115438.17</v>
      </c>
      <c r="G42" s="91">
        <v>177894.1</v>
      </c>
      <c r="H42" s="92">
        <v>193594.1</v>
      </c>
      <c r="I42" s="93">
        <v>84500</v>
      </c>
      <c r="J42" s="93">
        <f t="shared" si="0"/>
        <v>13606467.73</v>
      </c>
      <c r="K42" s="67"/>
    </row>
    <row r="43" spans="2:11" x14ac:dyDescent="0.2">
      <c r="B43" s="88" t="s">
        <v>38</v>
      </c>
      <c r="C43" s="89" t="s">
        <v>529</v>
      </c>
      <c r="D43" s="90" t="s">
        <v>530</v>
      </c>
      <c r="E43" s="91">
        <v>283245</v>
      </c>
      <c r="F43" s="92">
        <v>187267.58</v>
      </c>
      <c r="G43" s="91">
        <v>5000</v>
      </c>
      <c r="H43" s="92">
        <v>5000</v>
      </c>
      <c r="I43" s="93">
        <v>5450</v>
      </c>
      <c r="J43" s="93">
        <f t="shared" si="0"/>
        <v>85527.420000000013</v>
      </c>
      <c r="K43" s="67"/>
    </row>
    <row r="44" spans="2:11" x14ac:dyDescent="0.2">
      <c r="B44" s="88" t="s">
        <v>38</v>
      </c>
      <c r="C44" s="89" t="s">
        <v>531</v>
      </c>
      <c r="D44" s="90" t="s">
        <v>532</v>
      </c>
      <c r="E44" s="91">
        <v>1065519</v>
      </c>
      <c r="F44" s="92">
        <v>43536.86</v>
      </c>
      <c r="G44" s="91">
        <v>197750</v>
      </c>
      <c r="H44" s="92">
        <v>197750</v>
      </c>
      <c r="I44" s="93">
        <v>399350</v>
      </c>
      <c r="J44" s="93">
        <f t="shared" si="0"/>
        <v>424882.14</v>
      </c>
      <c r="K44" s="67"/>
    </row>
    <row r="45" spans="2:11" x14ac:dyDescent="0.2">
      <c r="B45" s="88" t="s">
        <v>38</v>
      </c>
      <c r="C45" s="89" t="s">
        <v>533</v>
      </c>
      <c r="D45" s="90" t="s">
        <v>534</v>
      </c>
      <c r="E45" s="91">
        <v>45000</v>
      </c>
      <c r="F45" s="92">
        <v>4664.72</v>
      </c>
      <c r="G45" s="91">
        <v>19760</v>
      </c>
      <c r="H45" s="92">
        <v>19760</v>
      </c>
      <c r="I45" s="93">
        <v>39335</v>
      </c>
      <c r="J45" s="93">
        <f t="shared" si="0"/>
        <v>-18759.72</v>
      </c>
      <c r="K45" s="67"/>
    </row>
    <row r="46" spans="2:11" x14ac:dyDescent="0.2">
      <c r="B46" s="88" t="s">
        <v>38</v>
      </c>
      <c r="C46" s="89" t="s">
        <v>535</v>
      </c>
      <c r="D46" s="90" t="s">
        <v>536</v>
      </c>
      <c r="E46" s="91">
        <v>250000</v>
      </c>
      <c r="F46" s="92">
        <v>1522.12</v>
      </c>
      <c r="G46" s="91">
        <v>0</v>
      </c>
      <c r="H46" s="92">
        <v>0</v>
      </c>
      <c r="I46" s="93">
        <v>100</v>
      </c>
      <c r="J46" s="93">
        <f t="shared" si="0"/>
        <v>248377.88</v>
      </c>
      <c r="K46" s="67"/>
    </row>
    <row r="47" spans="2:11" x14ac:dyDescent="0.2">
      <c r="B47" s="88" t="s">
        <v>38</v>
      </c>
      <c r="C47" s="89" t="s">
        <v>537</v>
      </c>
      <c r="D47" s="90" t="s">
        <v>538</v>
      </c>
      <c r="E47" s="91">
        <v>5000000</v>
      </c>
      <c r="F47" s="92">
        <v>1561.01</v>
      </c>
      <c r="G47" s="91">
        <v>25200</v>
      </c>
      <c r="H47" s="92">
        <v>4500</v>
      </c>
      <c r="I47" s="93">
        <v>10000</v>
      </c>
      <c r="J47" s="93">
        <f t="shared" si="0"/>
        <v>4983938.99</v>
      </c>
      <c r="K47" s="67"/>
    </row>
    <row r="48" spans="2:11" x14ac:dyDescent="0.2">
      <c r="B48" s="88" t="s">
        <v>38</v>
      </c>
      <c r="C48" s="89" t="s">
        <v>539</v>
      </c>
      <c r="D48" s="90" t="s">
        <v>540</v>
      </c>
      <c r="E48" s="91">
        <v>250000</v>
      </c>
      <c r="F48" s="92">
        <v>0</v>
      </c>
      <c r="G48" s="91">
        <v>2000</v>
      </c>
      <c r="H48" s="92">
        <v>2000</v>
      </c>
      <c r="I48" s="93">
        <v>2000</v>
      </c>
      <c r="J48" s="93">
        <f t="shared" si="0"/>
        <v>246000</v>
      </c>
      <c r="K48" s="67"/>
    </row>
    <row r="49" spans="2:11" x14ac:dyDescent="0.2">
      <c r="B49" s="88" t="s">
        <v>38</v>
      </c>
      <c r="C49" s="89" t="s">
        <v>541</v>
      </c>
      <c r="D49" s="90" t="s">
        <v>542</v>
      </c>
      <c r="E49" s="91">
        <v>2200000</v>
      </c>
      <c r="F49" s="92">
        <v>0</v>
      </c>
      <c r="G49" s="91">
        <v>5000</v>
      </c>
      <c r="H49" s="92">
        <v>5000</v>
      </c>
      <c r="I49" s="93">
        <v>5000</v>
      </c>
      <c r="J49" s="93">
        <f t="shared" si="0"/>
        <v>2190000</v>
      </c>
      <c r="K49" s="67"/>
    </row>
    <row r="50" spans="2:11" x14ac:dyDescent="0.2">
      <c r="B50" s="88" t="s">
        <v>38</v>
      </c>
      <c r="C50" s="89" t="s">
        <v>543</v>
      </c>
      <c r="D50" s="90" t="s">
        <v>544</v>
      </c>
      <c r="E50" s="91">
        <v>5700000</v>
      </c>
      <c r="F50" s="92">
        <v>0</v>
      </c>
      <c r="G50" s="91">
        <v>5000</v>
      </c>
      <c r="H50" s="92">
        <v>5000</v>
      </c>
      <c r="I50" s="93">
        <v>5000</v>
      </c>
      <c r="J50" s="93">
        <f t="shared" si="0"/>
        <v>5690000</v>
      </c>
      <c r="K50" s="67"/>
    </row>
    <row r="51" spans="2:11" x14ac:dyDescent="0.2">
      <c r="B51" s="88" t="s">
        <v>38</v>
      </c>
      <c r="C51" s="89" t="s">
        <v>545</v>
      </c>
      <c r="D51" s="90" t="s">
        <v>546</v>
      </c>
      <c r="E51" s="91">
        <v>3000000</v>
      </c>
      <c r="F51" s="92">
        <v>0</v>
      </c>
      <c r="G51" s="91">
        <v>4500</v>
      </c>
      <c r="H51" s="92">
        <v>4500</v>
      </c>
      <c r="I51" s="93">
        <v>9500</v>
      </c>
      <c r="J51" s="93">
        <f t="shared" si="0"/>
        <v>2986000</v>
      </c>
      <c r="K51" s="67"/>
    </row>
    <row r="52" spans="2:11" x14ac:dyDescent="0.2">
      <c r="B52" s="88" t="s">
        <v>38</v>
      </c>
      <c r="C52" s="89" t="s">
        <v>547</v>
      </c>
      <c r="D52" s="90" t="s">
        <v>548</v>
      </c>
      <c r="E52" s="91">
        <v>120000</v>
      </c>
      <c r="F52" s="92">
        <v>1187.5999999999999</v>
      </c>
      <c r="G52" s="91">
        <v>30000</v>
      </c>
      <c r="H52" s="92">
        <v>30000</v>
      </c>
      <c r="I52" s="93">
        <v>58780</v>
      </c>
      <c r="J52" s="93">
        <f t="shared" si="0"/>
        <v>30032.399999999994</v>
      </c>
      <c r="K52" s="67"/>
    </row>
    <row r="53" spans="2:11" x14ac:dyDescent="0.2">
      <c r="B53" s="88" t="s">
        <v>38</v>
      </c>
      <c r="C53" s="89" t="s">
        <v>549</v>
      </c>
      <c r="D53" s="90" t="s">
        <v>550</v>
      </c>
      <c r="E53" s="91">
        <v>210500</v>
      </c>
      <c r="F53" s="92">
        <v>156550.07</v>
      </c>
      <c r="G53" s="91">
        <v>45500</v>
      </c>
      <c r="H53" s="92">
        <v>45500</v>
      </c>
      <c r="I53" s="93">
        <v>16500</v>
      </c>
      <c r="J53" s="93">
        <f t="shared" si="0"/>
        <v>-8050.070000000007</v>
      </c>
      <c r="K53" s="67"/>
    </row>
    <row r="54" spans="2:11" x14ac:dyDescent="0.2">
      <c r="B54" s="88" t="s">
        <v>38</v>
      </c>
      <c r="C54" s="89" t="s">
        <v>551</v>
      </c>
      <c r="D54" s="90" t="s">
        <v>552</v>
      </c>
      <c r="E54" s="91">
        <v>350000</v>
      </c>
      <c r="F54" s="92">
        <v>0</v>
      </c>
      <c r="G54" s="91">
        <v>5000</v>
      </c>
      <c r="H54" s="92">
        <v>5000</v>
      </c>
      <c r="I54" s="93">
        <v>4915</v>
      </c>
      <c r="J54" s="93">
        <f t="shared" si="0"/>
        <v>340085</v>
      </c>
      <c r="K54" s="67"/>
    </row>
    <row r="55" spans="2:11" x14ac:dyDescent="0.2">
      <c r="B55" s="88" t="s">
        <v>38</v>
      </c>
      <c r="C55" s="89" t="s">
        <v>553</v>
      </c>
      <c r="D55" s="90" t="s">
        <v>554</v>
      </c>
      <c r="E55" s="91">
        <v>220000</v>
      </c>
      <c r="F55" s="92">
        <v>0</v>
      </c>
      <c r="G55" s="91">
        <v>30000</v>
      </c>
      <c r="H55" s="92">
        <v>1500</v>
      </c>
      <c r="I55" s="93">
        <v>1500</v>
      </c>
      <c r="J55" s="93">
        <f t="shared" si="0"/>
        <v>217000</v>
      </c>
      <c r="K55" s="67"/>
    </row>
    <row r="56" spans="2:11" x14ac:dyDescent="0.2">
      <c r="B56" s="88" t="s">
        <v>38</v>
      </c>
      <c r="C56" s="89" t="s">
        <v>555</v>
      </c>
      <c r="D56" s="90" t="s">
        <v>556</v>
      </c>
      <c r="E56" s="91">
        <v>80000</v>
      </c>
      <c r="F56" s="92">
        <v>0</v>
      </c>
      <c r="G56" s="91">
        <v>2000</v>
      </c>
      <c r="H56" s="92">
        <v>2000</v>
      </c>
      <c r="I56" s="93">
        <v>5922</v>
      </c>
      <c r="J56" s="93">
        <f t="shared" si="0"/>
        <v>72078</v>
      </c>
      <c r="K56" s="67"/>
    </row>
    <row r="57" spans="2:11" x14ac:dyDescent="0.2">
      <c r="B57" s="88" t="s">
        <v>38</v>
      </c>
      <c r="C57" s="89" t="s">
        <v>557</v>
      </c>
      <c r="D57" s="90" t="s">
        <v>558</v>
      </c>
      <c r="E57" s="91">
        <v>285000</v>
      </c>
      <c r="F57" s="92">
        <v>0</v>
      </c>
      <c r="G57" s="91">
        <v>3000</v>
      </c>
      <c r="H57" s="92">
        <v>3000</v>
      </c>
      <c r="I57" s="93">
        <v>3500</v>
      </c>
      <c r="J57" s="93">
        <f t="shared" si="0"/>
        <v>278500</v>
      </c>
      <c r="K57" s="67"/>
    </row>
    <row r="58" spans="2:11" x14ac:dyDescent="0.2">
      <c r="B58" s="88" t="s">
        <v>38</v>
      </c>
      <c r="C58" s="89" t="s">
        <v>559</v>
      </c>
      <c r="D58" s="90" t="s">
        <v>560</v>
      </c>
      <c r="E58" s="91">
        <v>286000</v>
      </c>
      <c r="F58" s="92">
        <v>0</v>
      </c>
      <c r="G58" s="91">
        <v>0</v>
      </c>
      <c r="H58" s="92">
        <v>0</v>
      </c>
      <c r="I58" s="93">
        <v>500</v>
      </c>
      <c r="J58" s="93">
        <f t="shared" si="0"/>
        <v>285500</v>
      </c>
      <c r="K58" s="67"/>
    </row>
    <row r="59" spans="2:11" x14ac:dyDescent="0.2">
      <c r="B59" s="88" t="s">
        <v>561</v>
      </c>
      <c r="C59" s="89" t="s">
        <v>39</v>
      </c>
      <c r="D59" s="90" t="s">
        <v>562</v>
      </c>
      <c r="E59" s="91">
        <v>4166.8</v>
      </c>
      <c r="F59" s="92">
        <v>0</v>
      </c>
      <c r="G59" s="91">
        <v>0</v>
      </c>
      <c r="H59" s="92">
        <v>0</v>
      </c>
      <c r="I59" s="93">
        <v>4166.7</v>
      </c>
      <c r="J59" s="93">
        <f t="shared" si="0"/>
        <v>0.1000000000003638</v>
      </c>
      <c r="K59" s="67"/>
    </row>
    <row r="60" spans="2:11" x14ac:dyDescent="0.2">
      <c r="B60" s="88" t="s">
        <v>561</v>
      </c>
      <c r="C60" s="89" t="s">
        <v>39</v>
      </c>
      <c r="D60" s="90" t="s">
        <v>563</v>
      </c>
      <c r="E60" s="91">
        <v>20000</v>
      </c>
      <c r="F60" s="92">
        <v>0</v>
      </c>
      <c r="G60" s="91">
        <v>0</v>
      </c>
      <c r="H60" s="92">
        <v>0</v>
      </c>
      <c r="I60" s="93">
        <v>20000</v>
      </c>
      <c r="J60" s="93">
        <f t="shared" si="0"/>
        <v>0</v>
      </c>
      <c r="K60" s="67"/>
    </row>
    <row r="61" spans="2:11" x14ac:dyDescent="0.2">
      <c r="B61" s="88" t="s">
        <v>561</v>
      </c>
      <c r="C61" s="89" t="s">
        <v>39</v>
      </c>
      <c r="D61" s="90" t="s">
        <v>564</v>
      </c>
      <c r="E61" s="91">
        <v>19000</v>
      </c>
      <c r="F61" s="92">
        <v>0</v>
      </c>
      <c r="G61" s="91">
        <v>0</v>
      </c>
      <c r="H61" s="92">
        <v>0</v>
      </c>
      <c r="I61" s="93">
        <v>5000</v>
      </c>
      <c r="J61" s="93">
        <f t="shared" si="0"/>
        <v>14000</v>
      </c>
      <c r="K61" s="67"/>
    </row>
    <row r="62" spans="2:11" x14ac:dyDescent="0.2">
      <c r="B62" s="88" t="s">
        <v>561</v>
      </c>
      <c r="C62" s="89" t="s">
        <v>39</v>
      </c>
      <c r="D62" s="90" t="s">
        <v>565</v>
      </c>
      <c r="E62" s="91">
        <v>30000</v>
      </c>
      <c r="F62" s="92">
        <v>0</v>
      </c>
      <c r="G62" s="91">
        <v>0</v>
      </c>
      <c r="H62" s="92">
        <v>0</v>
      </c>
      <c r="I62" s="93">
        <v>40000</v>
      </c>
      <c r="J62" s="93">
        <f t="shared" si="0"/>
        <v>-10000</v>
      </c>
      <c r="K62" s="67"/>
    </row>
    <row r="63" spans="2:11" x14ac:dyDescent="0.2">
      <c r="B63" s="88" t="s">
        <v>561</v>
      </c>
      <c r="C63" s="89" t="s">
        <v>39</v>
      </c>
      <c r="D63" s="90" t="s">
        <v>566</v>
      </c>
      <c r="E63" s="91">
        <v>12000</v>
      </c>
      <c r="F63" s="92">
        <v>0</v>
      </c>
      <c r="G63" s="91">
        <v>0</v>
      </c>
      <c r="H63" s="92">
        <v>0</v>
      </c>
      <c r="I63" s="93">
        <v>12000</v>
      </c>
      <c r="J63" s="93">
        <f t="shared" si="0"/>
        <v>0</v>
      </c>
      <c r="K63" s="67"/>
    </row>
    <row r="64" spans="2:11" x14ac:dyDescent="0.2">
      <c r="B64" s="88" t="s">
        <v>561</v>
      </c>
      <c r="C64" s="89" t="s">
        <v>39</v>
      </c>
      <c r="D64" s="90" t="s">
        <v>567</v>
      </c>
      <c r="E64" s="91">
        <v>97437</v>
      </c>
      <c r="F64" s="92">
        <v>0</v>
      </c>
      <c r="G64" s="91">
        <v>0</v>
      </c>
      <c r="H64" s="92">
        <v>0</v>
      </c>
      <c r="I64" s="93">
        <v>2000</v>
      </c>
      <c r="J64" s="93">
        <f t="shared" si="0"/>
        <v>95437</v>
      </c>
      <c r="K64" s="67"/>
    </row>
    <row r="65" spans="2:11" x14ac:dyDescent="0.2">
      <c r="B65" s="88" t="s">
        <v>561</v>
      </c>
      <c r="C65" s="89" t="s">
        <v>39</v>
      </c>
      <c r="D65" s="90" t="s">
        <v>568</v>
      </c>
      <c r="E65" s="91">
        <v>40000</v>
      </c>
      <c r="F65" s="92">
        <v>0</v>
      </c>
      <c r="G65" s="91">
        <v>0</v>
      </c>
      <c r="H65" s="92">
        <v>0</v>
      </c>
      <c r="I65" s="93">
        <v>40000</v>
      </c>
      <c r="J65" s="93">
        <f t="shared" si="0"/>
        <v>0</v>
      </c>
      <c r="K65" s="67"/>
    </row>
    <row r="66" spans="2:11" x14ac:dyDescent="0.2">
      <c r="B66" s="88" t="s">
        <v>561</v>
      </c>
      <c r="C66" s="89" t="s">
        <v>39</v>
      </c>
      <c r="D66" s="90" t="s">
        <v>569</v>
      </c>
      <c r="E66" s="91">
        <v>30000</v>
      </c>
      <c r="F66" s="92">
        <v>0</v>
      </c>
      <c r="G66" s="91">
        <v>0</v>
      </c>
      <c r="H66" s="92">
        <v>0</v>
      </c>
      <c r="I66" s="93">
        <v>30000</v>
      </c>
      <c r="J66" s="93">
        <f t="shared" si="0"/>
        <v>0</v>
      </c>
      <c r="K66" s="67"/>
    </row>
    <row r="67" spans="2:11" x14ac:dyDescent="0.2">
      <c r="B67" s="88" t="s">
        <v>561</v>
      </c>
      <c r="C67" s="89" t="s">
        <v>39</v>
      </c>
      <c r="D67" s="90" t="s">
        <v>570</v>
      </c>
      <c r="E67" s="91">
        <v>53619.62</v>
      </c>
      <c r="F67" s="92">
        <v>0</v>
      </c>
      <c r="G67" s="91">
        <v>0</v>
      </c>
      <c r="H67" s="92">
        <v>0</v>
      </c>
      <c r="I67" s="93">
        <v>5000</v>
      </c>
      <c r="J67" s="93">
        <f t="shared" si="0"/>
        <v>48619.62</v>
      </c>
      <c r="K67" s="67"/>
    </row>
    <row r="68" spans="2:11" x14ac:dyDescent="0.2">
      <c r="B68" s="88" t="s">
        <v>561</v>
      </c>
      <c r="C68" s="89" t="s">
        <v>571</v>
      </c>
      <c r="D68" s="90" t="s">
        <v>572</v>
      </c>
      <c r="E68" s="91">
        <v>2391323.38</v>
      </c>
      <c r="F68" s="92">
        <v>1789267.64</v>
      </c>
      <c r="G68" s="91">
        <v>167615.79999999999</v>
      </c>
      <c r="H68" s="92">
        <v>167615.79999999999</v>
      </c>
      <c r="I68" s="93">
        <v>175000</v>
      </c>
      <c r="J68" s="93">
        <f t="shared" si="0"/>
        <v>259439.93999999994</v>
      </c>
      <c r="K68" s="67"/>
    </row>
    <row r="69" spans="2:11" x14ac:dyDescent="0.2">
      <c r="B69" s="88" t="s">
        <v>561</v>
      </c>
      <c r="C69" s="89" t="s">
        <v>573</v>
      </c>
      <c r="D69" s="90" t="s">
        <v>574</v>
      </c>
      <c r="E69" s="91">
        <v>977033.01</v>
      </c>
      <c r="F69" s="92">
        <v>638026.41</v>
      </c>
      <c r="G69" s="91">
        <v>0</v>
      </c>
      <c r="H69" s="92">
        <v>60</v>
      </c>
      <c r="I69" s="93">
        <v>100</v>
      </c>
      <c r="J69" s="93">
        <f t="shared" si="0"/>
        <v>338846.6</v>
      </c>
      <c r="K69" s="67"/>
    </row>
    <row r="70" spans="2:11" x14ac:dyDescent="0.2">
      <c r="B70" s="88" t="s">
        <v>561</v>
      </c>
      <c r="C70" s="89" t="s">
        <v>575</v>
      </c>
      <c r="D70" s="90" t="s">
        <v>576</v>
      </c>
      <c r="E70" s="91">
        <v>447314</v>
      </c>
      <c r="F70" s="92">
        <v>376899.32</v>
      </c>
      <c r="G70" s="91">
        <v>30000</v>
      </c>
      <c r="H70" s="92">
        <v>33000</v>
      </c>
      <c r="I70" s="93">
        <v>28000</v>
      </c>
      <c r="J70" s="93">
        <f t="shared" si="0"/>
        <v>9414.679999999993</v>
      </c>
      <c r="K70" s="67"/>
    </row>
    <row r="71" spans="2:11" x14ac:dyDescent="0.2">
      <c r="B71" s="88" t="s">
        <v>561</v>
      </c>
      <c r="C71" s="89" t="s">
        <v>577</v>
      </c>
      <c r="D71" s="90" t="s">
        <v>578</v>
      </c>
      <c r="E71" s="91">
        <v>778924</v>
      </c>
      <c r="F71" s="92">
        <v>515317.31</v>
      </c>
      <c r="G71" s="91">
        <v>30000</v>
      </c>
      <c r="H71" s="92">
        <v>29540</v>
      </c>
      <c r="I71" s="93">
        <v>30500</v>
      </c>
      <c r="J71" s="93">
        <f t="shared" si="0"/>
        <v>203566.68999999994</v>
      </c>
      <c r="K71" s="67"/>
    </row>
    <row r="72" spans="2:11" x14ac:dyDescent="0.2">
      <c r="B72" s="88" t="s">
        <v>561</v>
      </c>
      <c r="C72" s="89" t="s">
        <v>579</v>
      </c>
      <c r="D72" s="90" t="s">
        <v>580</v>
      </c>
      <c r="E72" s="91">
        <v>543532.65</v>
      </c>
      <c r="F72" s="92">
        <v>146096.84</v>
      </c>
      <c r="G72" s="91">
        <v>10000</v>
      </c>
      <c r="H72" s="92">
        <v>10000</v>
      </c>
      <c r="I72" s="93">
        <v>10000</v>
      </c>
      <c r="J72" s="93">
        <f t="shared" si="0"/>
        <v>377435.81000000006</v>
      </c>
      <c r="K72" s="67"/>
    </row>
    <row r="73" spans="2:11" x14ac:dyDescent="0.2">
      <c r="B73" s="88" t="s">
        <v>561</v>
      </c>
      <c r="C73" s="89" t="s">
        <v>581</v>
      </c>
      <c r="D73" s="90" t="s">
        <v>582</v>
      </c>
      <c r="E73" s="91">
        <v>550000</v>
      </c>
      <c r="F73" s="92">
        <v>245422.51</v>
      </c>
      <c r="G73" s="91">
        <v>110000</v>
      </c>
      <c r="H73" s="92">
        <v>175200</v>
      </c>
      <c r="I73" s="93">
        <v>70000</v>
      </c>
      <c r="J73" s="93">
        <f t="shared" si="0"/>
        <v>59377.489999999991</v>
      </c>
      <c r="K73" s="67"/>
    </row>
    <row r="74" spans="2:11" x14ac:dyDescent="0.2">
      <c r="B74" s="88" t="s">
        <v>561</v>
      </c>
      <c r="C74" s="89" t="s">
        <v>583</v>
      </c>
      <c r="D74" s="90" t="s">
        <v>584</v>
      </c>
      <c r="E74" s="91">
        <v>50000</v>
      </c>
      <c r="F74" s="92">
        <v>39966.589999999997</v>
      </c>
      <c r="G74" s="91">
        <v>4000</v>
      </c>
      <c r="H74" s="92">
        <v>4000</v>
      </c>
      <c r="I74" s="93">
        <v>4000</v>
      </c>
      <c r="J74" s="93">
        <f t="shared" si="0"/>
        <v>2033.4100000000035</v>
      </c>
      <c r="K74" s="67"/>
    </row>
    <row r="75" spans="2:11" x14ac:dyDescent="0.2">
      <c r="B75" s="88" t="s">
        <v>561</v>
      </c>
      <c r="C75" s="89" t="s">
        <v>585</v>
      </c>
      <c r="D75" s="90" t="s">
        <v>586</v>
      </c>
      <c r="E75" s="91">
        <v>1447258</v>
      </c>
      <c r="F75" s="92">
        <v>1207778.33</v>
      </c>
      <c r="G75" s="91">
        <v>2000</v>
      </c>
      <c r="H75" s="92">
        <v>129000</v>
      </c>
      <c r="I75" s="93">
        <v>250</v>
      </c>
      <c r="J75" s="93">
        <f t="shared" si="0"/>
        <v>110229.66999999993</v>
      </c>
      <c r="K75" s="67"/>
    </row>
    <row r="76" spans="2:11" x14ac:dyDescent="0.2">
      <c r="B76" s="88" t="s">
        <v>561</v>
      </c>
      <c r="C76" s="89" t="s">
        <v>587</v>
      </c>
      <c r="D76" s="90" t="s">
        <v>588</v>
      </c>
      <c r="E76" s="91">
        <v>150000</v>
      </c>
      <c r="F76" s="92">
        <v>73279.679999999993</v>
      </c>
      <c r="G76" s="91">
        <v>20000</v>
      </c>
      <c r="H76" s="92">
        <v>20000</v>
      </c>
      <c r="I76" s="93">
        <v>25000</v>
      </c>
      <c r="J76" s="93">
        <f t="shared" si="0"/>
        <v>31720.320000000007</v>
      </c>
      <c r="K76" s="67"/>
    </row>
    <row r="77" spans="2:11" x14ac:dyDescent="0.2">
      <c r="B77" s="88" t="s">
        <v>561</v>
      </c>
      <c r="C77" s="89" t="s">
        <v>589</v>
      </c>
      <c r="D77" s="90" t="s">
        <v>590</v>
      </c>
      <c r="E77" s="91">
        <v>191647</v>
      </c>
      <c r="F77" s="92">
        <v>126335.6</v>
      </c>
      <c r="G77" s="91">
        <v>24000</v>
      </c>
      <c r="H77" s="92">
        <v>24000</v>
      </c>
      <c r="I77" s="93">
        <v>15000</v>
      </c>
      <c r="J77" s="93">
        <f t="shared" ref="J77:J100" si="1">E77-(F77+H77+I77)</f>
        <v>26311.399999999994</v>
      </c>
      <c r="K77" s="67"/>
    </row>
    <row r="78" spans="2:11" x14ac:dyDescent="0.2">
      <c r="B78" s="88" t="s">
        <v>561</v>
      </c>
      <c r="C78" s="89" t="s">
        <v>591</v>
      </c>
      <c r="D78" s="90" t="s">
        <v>592</v>
      </c>
      <c r="E78" s="91">
        <v>300000</v>
      </c>
      <c r="F78" s="92">
        <v>181841.09</v>
      </c>
      <c r="G78" s="91">
        <v>5019.1000000000004</v>
      </c>
      <c r="H78" s="92">
        <v>75419.100000000006</v>
      </c>
      <c r="I78" s="93">
        <v>95000</v>
      </c>
      <c r="J78" s="93">
        <f t="shared" si="1"/>
        <v>-52260.19</v>
      </c>
      <c r="K78" s="67"/>
    </row>
    <row r="79" spans="2:11" x14ac:dyDescent="0.2">
      <c r="B79" s="88" t="s">
        <v>561</v>
      </c>
      <c r="C79" s="89" t="s">
        <v>593</v>
      </c>
      <c r="D79" s="90" t="s">
        <v>594</v>
      </c>
      <c r="E79" s="91">
        <v>1500000</v>
      </c>
      <c r="F79" s="92">
        <v>48647.58</v>
      </c>
      <c r="G79" s="91">
        <v>80000</v>
      </c>
      <c r="H79" s="92">
        <v>80000</v>
      </c>
      <c r="I79" s="93">
        <v>278700</v>
      </c>
      <c r="J79" s="93">
        <f t="shared" si="1"/>
        <v>1092652.42</v>
      </c>
      <c r="K79" s="67"/>
    </row>
    <row r="80" spans="2:11" x14ac:dyDescent="0.2">
      <c r="B80" s="88" t="s">
        <v>561</v>
      </c>
      <c r="C80" s="89" t="s">
        <v>595</v>
      </c>
      <c r="D80" s="90" t="s">
        <v>596</v>
      </c>
      <c r="E80" s="91">
        <v>7224</v>
      </c>
      <c r="F80" s="92">
        <v>0</v>
      </c>
      <c r="G80" s="91">
        <v>0</v>
      </c>
      <c r="H80" s="92">
        <v>0</v>
      </c>
      <c r="I80" s="93">
        <v>7224</v>
      </c>
      <c r="J80" s="93">
        <f t="shared" si="1"/>
        <v>0</v>
      </c>
      <c r="K80" s="67"/>
    </row>
    <row r="81" spans="2:11" x14ac:dyDescent="0.2">
      <c r="B81" s="88" t="s">
        <v>561</v>
      </c>
      <c r="C81" s="89" t="s">
        <v>597</v>
      </c>
      <c r="D81" s="90" t="s">
        <v>598</v>
      </c>
      <c r="E81" s="91">
        <v>800000</v>
      </c>
      <c r="F81" s="92">
        <v>16848.080000000002</v>
      </c>
      <c r="G81" s="91">
        <v>8000</v>
      </c>
      <c r="H81" s="92">
        <v>8000</v>
      </c>
      <c r="I81" s="93">
        <v>10000</v>
      </c>
      <c r="J81" s="93">
        <f t="shared" si="1"/>
        <v>765151.92</v>
      </c>
      <c r="K81" s="67"/>
    </row>
    <row r="82" spans="2:11" x14ac:dyDescent="0.2">
      <c r="B82" s="88" t="s">
        <v>561</v>
      </c>
      <c r="C82" s="89" t="s">
        <v>599</v>
      </c>
      <c r="D82" s="90" t="s">
        <v>600</v>
      </c>
      <c r="E82" s="91">
        <v>1000000</v>
      </c>
      <c r="F82" s="92">
        <v>584478.25</v>
      </c>
      <c r="G82" s="91">
        <v>17503.16</v>
      </c>
      <c r="H82" s="92">
        <v>58363.16</v>
      </c>
      <c r="I82" s="93">
        <v>5000</v>
      </c>
      <c r="J82" s="93">
        <f t="shared" si="1"/>
        <v>352158.58999999997</v>
      </c>
      <c r="K82" s="67"/>
    </row>
    <row r="83" spans="2:11" x14ac:dyDescent="0.2">
      <c r="B83" s="88" t="s">
        <v>561</v>
      </c>
      <c r="C83" s="89" t="s">
        <v>601</v>
      </c>
      <c r="D83" s="90" t="s">
        <v>602</v>
      </c>
      <c r="E83" s="91">
        <v>55000</v>
      </c>
      <c r="F83" s="92">
        <v>590.63</v>
      </c>
      <c r="G83" s="91">
        <v>0</v>
      </c>
      <c r="H83" s="92">
        <v>0</v>
      </c>
      <c r="I83" s="93">
        <v>1000</v>
      </c>
      <c r="J83" s="93">
        <f t="shared" si="1"/>
        <v>53409.37</v>
      </c>
      <c r="K83" s="67"/>
    </row>
    <row r="84" spans="2:11" x14ac:dyDescent="0.2">
      <c r="B84" s="88" t="s">
        <v>561</v>
      </c>
      <c r="C84" s="89" t="s">
        <v>786</v>
      </c>
      <c r="D84" s="90" t="s">
        <v>787</v>
      </c>
      <c r="E84" s="91">
        <v>46112</v>
      </c>
      <c r="F84" s="92">
        <v>16640.59</v>
      </c>
      <c r="G84" s="91">
        <v>1500.3</v>
      </c>
      <c r="H84" s="92">
        <v>1500.3</v>
      </c>
      <c r="I84" s="93">
        <v>1500.3</v>
      </c>
      <c r="J84" s="93">
        <f t="shared" si="1"/>
        <v>26470.81</v>
      </c>
      <c r="K84" s="67"/>
    </row>
    <row r="85" spans="2:11" x14ac:dyDescent="0.2">
      <c r="B85" s="88" t="s">
        <v>561</v>
      </c>
      <c r="C85" s="89" t="s">
        <v>603</v>
      </c>
      <c r="D85" s="90" t="s">
        <v>604</v>
      </c>
      <c r="E85" s="91">
        <v>87000</v>
      </c>
      <c r="F85" s="92">
        <v>20227.55</v>
      </c>
      <c r="G85" s="91">
        <v>0</v>
      </c>
      <c r="H85" s="92">
        <v>0</v>
      </c>
      <c r="I85" s="93">
        <v>1000</v>
      </c>
      <c r="J85" s="93">
        <f t="shared" si="1"/>
        <v>65772.45</v>
      </c>
      <c r="K85" s="67"/>
    </row>
    <row r="86" spans="2:11" x14ac:dyDescent="0.2">
      <c r="B86" s="88" t="s">
        <v>561</v>
      </c>
      <c r="C86" s="89" t="s">
        <v>605</v>
      </c>
      <c r="D86" s="90" t="s">
        <v>606</v>
      </c>
      <c r="E86" s="91">
        <v>238000</v>
      </c>
      <c r="F86" s="92">
        <v>3544.09</v>
      </c>
      <c r="G86" s="91">
        <v>0</v>
      </c>
      <c r="H86" s="92">
        <v>0</v>
      </c>
      <c r="I86" s="93">
        <v>5000</v>
      </c>
      <c r="J86" s="93">
        <f t="shared" si="1"/>
        <v>229455.91</v>
      </c>
      <c r="K86" s="67"/>
    </row>
    <row r="87" spans="2:11" x14ac:dyDescent="0.2">
      <c r="B87" s="88" t="s">
        <v>561</v>
      </c>
      <c r="C87" s="89" t="s">
        <v>607</v>
      </c>
      <c r="D87" s="90" t="s">
        <v>608</v>
      </c>
      <c r="E87" s="91">
        <v>39000</v>
      </c>
      <c r="F87" s="92">
        <v>220.15</v>
      </c>
      <c r="G87" s="91">
        <v>0</v>
      </c>
      <c r="H87" s="92">
        <v>0</v>
      </c>
      <c r="I87" s="93">
        <v>15000</v>
      </c>
      <c r="J87" s="93">
        <f t="shared" si="1"/>
        <v>23779.85</v>
      </c>
      <c r="K87" s="67"/>
    </row>
    <row r="88" spans="2:11" x14ac:dyDescent="0.2">
      <c r="B88" s="88" t="s">
        <v>561</v>
      </c>
      <c r="C88" s="89" t="s">
        <v>609</v>
      </c>
      <c r="D88" s="90" t="s">
        <v>610</v>
      </c>
      <c r="E88" s="91">
        <v>68000</v>
      </c>
      <c r="F88" s="92">
        <v>712.81</v>
      </c>
      <c r="G88" s="91">
        <v>0</v>
      </c>
      <c r="H88" s="92">
        <v>18000</v>
      </c>
      <c r="I88" s="93">
        <v>26000</v>
      </c>
      <c r="J88" s="93">
        <f t="shared" si="1"/>
        <v>23287.190000000002</v>
      </c>
      <c r="K88" s="67"/>
    </row>
    <row r="89" spans="2:11" x14ac:dyDescent="0.2">
      <c r="B89" s="88" t="s">
        <v>561</v>
      </c>
      <c r="C89" s="89" t="s">
        <v>611</v>
      </c>
      <c r="D89" s="90" t="s">
        <v>612</v>
      </c>
      <c r="E89" s="91">
        <v>251000</v>
      </c>
      <c r="F89" s="92">
        <v>85298.4</v>
      </c>
      <c r="G89" s="91">
        <v>3000</v>
      </c>
      <c r="H89" s="92">
        <v>111000</v>
      </c>
      <c r="I89" s="93">
        <v>2000</v>
      </c>
      <c r="J89" s="93">
        <f t="shared" si="1"/>
        <v>52701.600000000006</v>
      </c>
      <c r="K89" s="67"/>
    </row>
    <row r="90" spans="2:11" x14ac:dyDescent="0.2">
      <c r="B90" s="88" t="s">
        <v>561</v>
      </c>
      <c r="C90" s="89" t="s">
        <v>613</v>
      </c>
      <c r="D90" s="90" t="s">
        <v>614</v>
      </c>
      <c r="E90" s="91">
        <v>80000</v>
      </c>
      <c r="F90" s="92">
        <v>1021.69</v>
      </c>
      <c r="G90" s="91">
        <v>0</v>
      </c>
      <c r="H90" s="92">
        <v>258</v>
      </c>
      <c r="I90" s="93">
        <v>1000</v>
      </c>
      <c r="J90" s="93">
        <f t="shared" si="1"/>
        <v>77720.31</v>
      </c>
      <c r="K90" s="67"/>
    </row>
    <row r="91" spans="2:11" x14ac:dyDescent="0.2">
      <c r="B91" s="88" t="s">
        <v>561</v>
      </c>
      <c r="C91" s="89" t="s">
        <v>615</v>
      </c>
      <c r="D91" s="90" t="s">
        <v>616</v>
      </c>
      <c r="E91" s="91">
        <v>131000</v>
      </c>
      <c r="F91" s="92">
        <v>1349.3</v>
      </c>
      <c r="G91" s="91">
        <v>0</v>
      </c>
      <c r="H91" s="92">
        <v>565</v>
      </c>
      <c r="I91" s="93">
        <v>1000</v>
      </c>
      <c r="J91" s="93">
        <f t="shared" si="1"/>
        <v>128085.7</v>
      </c>
      <c r="K91" s="67"/>
    </row>
    <row r="92" spans="2:11" x14ac:dyDescent="0.2">
      <c r="B92" s="88" t="s">
        <v>561</v>
      </c>
      <c r="C92" s="89" t="s">
        <v>788</v>
      </c>
      <c r="D92" s="90" t="s">
        <v>789</v>
      </c>
      <c r="E92" s="91">
        <v>5000</v>
      </c>
      <c r="F92" s="92">
        <v>5148.33</v>
      </c>
      <c r="G92" s="91">
        <v>8000</v>
      </c>
      <c r="H92" s="92">
        <v>8000</v>
      </c>
      <c r="I92" s="93">
        <v>5250</v>
      </c>
      <c r="J92" s="93">
        <f t="shared" si="1"/>
        <v>-13398.330000000002</v>
      </c>
      <c r="K92" s="67"/>
    </row>
    <row r="93" spans="2:11" x14ac:dyDescent="0.2">
      <c r="B93" s="88" t="s">
        <v>561</v>
      </c>
      <c r="C93" s="89" t="s">
        <v>617</v>
      </c>
      <c r="D93" s="90" t="s">
        <v>618</v>
      </c>
      <c r="E93" s="91">
        <v>150000</v>
      </c>
      <c r="F93" s="92">
        <v>38952.89</v>
      </c>
      <c r="G93" s="91">
        <v>46047.1</v>
      </c>
      <c r="H93" s="92">
        <v>46047.1</v>
      </c>
      <c r="I93" s="93">
        <v>20000</v>
      </c>
      <c r="J93" s="93">
        <f t="shared" si="1"/>
        <v>45000.010000000009</v>
      </c>
      <c r="K93" s="67"/>
    </row>
    <row r="94" spans="2:11" x14ac:dyDescent="0.2">
      <c r="B94" s="88" t="s">
        <v>561</v>
      </c>
      <c r="C94" s="89" t="s">
        <v>619</v>
      </c>
      <c r="D94" s="90" t="s">
        <v>620</v>
      </c>
      <c r="E94" s="91">
        <v>40000</v>
      </c>
      <c r="F94" s="92">
        <v>24043.03</v>
      </c>
      <c r="G94" s="91">
        <v>0</v>
      </c>
      <c r="H94" s="92">
        <v>1150</v>
      </c>
      <c r="I94" s="93">
        <v>14807</v>
      </c>
      <c r="J94" s="93">
        <f t="shared" si="1"/>
        <v>-2.9999999998835847E-2</v>
      </c>
      <c r="K94" s="67"/>
    </row>
    <row r="95" spans="2:11" x14ac:dyDescent="0.2">
      <c r="B95" s="88" t="s">
        <v>561</v>
      </c>
      <c r="C95" s="89" t="s">
        <v>621</v>
      </c>
      <c r="D95" s="90" t="s">
        <v>622</v>
      </c>
      <c r="E95" s="91">
        <v>345000</v>
      </c>
      <c r="F95" s="92">
        <v>13739</v>
      </c>
      <c r="G95" s="91">
        <v>45061</v>
      </c>
      <c r="H95" s="92">
        <v>42281.3</v>
      </c>
      <c r="I95" s="93">
        <v>20000</v>
      </c>
      <c r="J95" s="93">
        <f t="shared" si="1"/>
        <v>268979.7</v>
      </c>
      <c r="K95" s="67"/>
    </row>
    <row r="96" spans="2:11" x14ac:dyDescent="0.2">
      <c r="B96" s="88" t="s">
        <v>561</v>
      </c>
      <c r="C96" s="89" t="s">
        <v>623</v>
      </c>
      <c r="D96" s="90" t="s">
        <v>624</v>
      </c>
      <c r="E96" s="91">
        <v>50000</v>
      </c>
      <c r="F96" s="92">
        <v>184.1</v>
      </c>
      <c r="G96" s="91">
        <v>10000</v>
      </c>
      <c r="H96" s="92">
        <v>10000</v>
      </c>
      <c r="I96" s="93">
        <v>47229.3</v>
      </c>
      <c r="J96" s="93">
        <f t="shared" si="1"/>
        <v>-7413.4000000000015</v>
      </c>
      <c r="K96" s="67"/>
    </row>
    <row r="97" spans="2:11" x14ac:dyDescent="0.2">
      <c r="B97" s="88" t="s">
        <v>561</v>
      </c>
      <c r="C97" s="89" t="s">
        <v>790</v>
      </c>
      <c r="D97" s="90" t="s">
        <v>791</v>
      </c>
      <c r="E97" s="91">
        <v>30000</v>
      </c>
      <c r="F97" s="92">
        <v>0</v>
      </c>
      <c r="G97" s="91">
        <v>27341.9</v>
      </c>
      <c r="H97" s="92">
        <v>27341.9</v>
      </c>
      <c r="I97" s="93">
        <v>26000</v>
      </c>
      <c r="J97" s="93">
        <f t="shared" si="1"/>
        <v>-23341.9</v>
      </c>
      <c r="K97" s="67"/>
    </row>
    <row r="98" spans="2:11" x14ac:dyDescent="0.2">
      <c r="B98" s="88" t="s">
        <v>561</v>
      </c>
      <c r="C98" s="89" t="s">
        <v>625</v>
      </c>
      <c r="D98" s="90" t="s">
        <v>626</v>
      </c>
      <c r="E98" s="91">
        <v>308000</v>
      </c>
      <c r="F98" s="92">
        <v>0</v>
      </c>
      <c r="G98" s="91">
        <v>160000</v>
      </c>
      <c r="H98" s="92">
        <v>140000</v>
      </c>
      <c r="I98" s="93">
        <v>178000</v>
      </c>
      <c r="J98" s="93">
        <f t="shared" si="1"/>
        <v>-10000</v>
      </c>
      <c r="K98" s="67"/>
    </row>
    <row r="99" spans="2:11" x14ac:dyDescent="0.2">
      <c r="B99" s="88" t="s">
        <v>561</v>
      </c>
      <c r="C99" s="89" t="s">
        <v>627</v>
      </c>
      <c r="D99" s="90" t="s">
        <v>628</v>
      </c>
      <c r="E99" s="91">
        <v>25000</v>
      </c>
      <c r="F99" s="92">
        <v>0</v>
      </c>
      <c r="G99" s="91">
        <v>25000</v>
      </c>
      <c r="H99" s="92">
        <v>25000</v>
      </c>
      <c r="I99" s="93">
        <v>60000</v>
      </c>
      <c r="J99" s="93">
        <f t="shared" si="1"/>
        <v>-60000</v>
      </c>
      <c r="K99" s="67"/>
    </row>
    <row r="100" spans="2:11" ht="13.5" thickBot="1" x14ac:dyDescent="0.25">
      <c r="B100" s="88" t="s">
        <v>561</v>
      </c>
      <c r="C100" s="89" t="s">
        <v>792</v>
      </c>
      <c r="D100" s="90" t="s">
        <v>793</v>
      </c>
      <c r="E100" s="91">
        <v>34000</v>
      </c>
      <c r="F100" s="92">
        <v>0</v>
      </c>
      <c r="G100" s="91">
        <v>0</v>
      </c>
      <c r="H100" s="92">
        <v>34000</v>
      </c>
      <c r="I100" s="93">
        <v>20000</v>
      </c>
      <c r="J100" s="93">
        <f t="shared" si="1"/>
        <v>-20000</v>
      </c>
      <c r="K100" s="67"/>
    </row>
    <row r="101" spans="2:11" ht="13.5" thickBot="1" x14ac:dyDescent="0.25">
      <c r="B101" s="83" t="s">
        <v>287</v>
      </c>
      <c r="C101" s="84"/>
      <c r="D101" s="85"/>
      <c r="E101" s="86">
        <v>155048637.34</v>
      </c>
      <c r="F101" s="87">
        <v>53891691.920000002</v>
      </c>
      <c r="G101" s="86">
        <v>4136514.46</v>
      </c>
      <c r="H101" s="87">
        <v>4532978.76</v>
      </c>
      <c r="I101" s="87">
        <v>4718727.3</v>
      </c>
      <c r="J101" s="87">
        <v>91905239.370000005</v>
      </c>
      <c r="K101" s="67"/>
    </row>
    <row r="102" spans="2:11" ht="13.5" thickBot="1" x14ac:dyDescent="0.25">
      <c r="B102" s="94"/>
      <c r="C102" s="95"/>
      <c r="D102" s="96" t="s">
        <v>65</v>
      </c>
      <c r="E102" s="97">
        <f>SUM(E12:E101)/2</f>
        <v>155048637.34</v>
      </c>
      <c r="F102" s="98">
        <f>SUM(F12:F101)/2</f>
        <v>53891691.920000009</v>
      </c>
      <c r="G102" s="97">
        <f>SUM(G12:G101)/2</f>
        <v>4136514.46</v>
      </c>
      <c r="H102" s="99">
        <f>SUM(H12:H101)/2</f>
        <v>4532978.76</v>
      </c>
      <c r="I102" s="99">
        <f>SUM(I12:I101)/2</f>
        <v>4718727.3</v>
      </c>
      <c r="J102" s="99">
        <f>E102-(F102+H102+I102)</f>
        <v>91905239.359999999</v>
      </c>
      <c r="K102" s="100"/>
    </row>
    <row r="103" spans="2:11" x14ac:dyDescent="0.2">
      <c r="C103" s="68"/>
      <c r="E103" s="67"/>
      <c r="F103" s="67"/>
      <c r="G103" s="67"/>
      <c r="H103" s="67"/>
      <c r="I103" s="67"/>
      <c r="J103" s="67"/>
      <c r="K103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3:K40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10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288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38</v>
      </c>
      <c r="C13" s="89" t="s">
        <v>39</v>
      </c>
      <c r="D13" s="90" t="s">
        <v>289</v>
      </c>
      <c r="E13" s="91">
        <v>150000</v>
      </c>
      <c r="F13" s="92">
        <v>0</v>
      </c>
      <c r="G13" s="91">
        <v>0</v>
      </c>
      <c r="H13" s="92">
        <v>0</v>
      </c>
      <c r="I13" s="93">
        <v>3000</v>
      </c>
      <c r="J13" s="93">
        <f t="shared" ref="J13:J33" si="0">E13-(F13+H13+I13)</f>
        <v>147000</v>
      </c>
      <c r="K13" s="67"/>
    </row>
    <row r="14" spans="1:11" x14ac:dyDescent="0.2">
      <c r="A14" s="56" t="s">
        <v>25</v>
      </c>
      <c r="B14" s="88" t="s">
        <v>38</v>
      </c>
      <c r="C14" s="89" t="s">
        <v>292</v>
      </c>
      <c r="D14" s="90" t="s">
        <v>293</v>
      </c>
      <c r="E14" s="91">
        <v>180000</v>
      </c>
      <c r="F14" s="92">
        <v>19.8</v>
      </c>
      <c r="G14" s="91">
        <v>0</v>
      </c>
      <c r="H14" s="92">
        <v>0</v>
      </c>
      <c r="I14" s="93">
        <v>10000</v>
      </c>
      <c r="J14" s="93">
        <f t="shared" si="0"/>
        <v>169980.2</v>
      </c>
      <c r="K14" s="67"/>
    </row>
    <row r="15" spans="1:11" x14ac:dyDescent="0.2">
      <c r="A15" s="56" t="s">
        <v>25</v>
      </c>
      <c r="B15" s="88" t="s">
        <v>38</v>
      </c>
      <c r="C15" s="89" t="s">
        <v>294</v>
      </c>
      <c r="D15" s="90" t="s">
        <v>295</v>
      </c>
      <c r="E15" s="91">
        <v>116400</v>
      </c>
      <c r="F15" s="92">
        <v>54</v>
      </c>
      <c r="G15" s="91">
        <v>4700</v>
      </c>
      <c r="H15" s="92">
        <v>4700</v>
      </c>
      <c r="I15" s="93">
        <v>9700</v>
      </c>
      <c r="J15" s="93">
        <f t="shared" si="0"/>
        <v>101946</v>
      </c>
      <c r="K15" s="67"/>
    </row>
    <row r="16" spans="1:11" x14ac:dyDescent="0.2">
      <c r="A16" s="56" t="s">
        <v>25</v>
      </c>
      <c r="B16" s="88" t="s">
        <v>38</v>
      </c>
      <c r="C16" s="89" t="s">
        <v>296</v>
      </c>
      <c r="D16" s="90" t="s">
        <v>297</v>
      </c>
      <c r="E16" s="91">
        <v>53000</v>
      </c>
      <c r="F16" s="92">
        <v>0</v>
      </c>
      <c r="G16" s="91">
        <v>50900</v>
      </c>
      <c r="H16" s="92">
        <v>50900</v>
      </c>
      <c r="I16" s="93">
        <v>52600</v>
      </c>
      <c r="J16" s="93">
        <f t="shared" si="0"/>
        <v>-50500</v>
      </c>
      <c r="K16" s="67"/>
    </row>
    <row r="17" spans="1:11" x14ac:dyDescent="0.2">
      <c r="A17" s="56" t="s">
        <v>25</v>
      </c>
      <c r="B17" s="88" t="s">
        <v>57</v>
      </c>
      <c r="C17" s="89" t="s">
        <v>290</v>
      </c>
      <c r="D17" s="90" t="s">
        <v>291</v>
      </c>
      <c r="E17" s="91">
        <v>166607</v>
      </c>
      <c r="F17" s="92">
        <v>112806.21</v>
      </c>
      <c r="G17" s="91">
        <v>51800</v>
      </c>
      <c r="H17" s="92">
        <v>51800</v>
      </c>
      <c r="I17" s="93">
        <v>12000</v>
      </c>
      <c r="J17" s="93">
        <f t="shared" si="0"/>
        <v>-9999.210000000021</v>
      </c>
      <c r="K17" s="67"/>
    </row>
    <row r="18" spans="1:11" x14ac:dyDescent="0.2">
      <c r="A18" s="56" t="s">
        <v>25</v>
      </c>
      <c r="B18" s="88" t="s">
        <v>298</v>
      </c>
      <c r="C18" s="89" t="s">
        <v>39</v>
      </c>
      <c r="D18" s="90" t="s">
        <v>299</v>
      </c>
      <c r="E18" s="91">
        <v>12900</v>
      </c>
      <c r="F18" s="92">
        <v>0</v>
      </c>
      <c r="G18" s="91">
        <v>0</v>
      </c>
      <c r="H18" s="92">
        <v>0</v>
      </c>
      <c r="I18" s="93">
        <v>12900</v>
      </c>
      <c r="J18" s="93">
        <f t="shared" si="0"/>
        <v>0</v>
      </c>
      <c r="K18" s="67"/>
    </row>
    <row r="19" spans="1:11" x14ac:dyDescent="0.2">
      <c r="A19" s="56" t="s">
        <v>25</v>
      </c>
      <c r="B19" s="88" t="s">
        <v>298</v>
      </c>
      <c r="C19" s="89" t="s">
        <v>39</v>
      </c>
      <c r="D19" s="90" t="s">
        <v>300</v>
      </c>
      <c r="E19" s="91">
        <v>20200</v>
      </c>
      <c r="F19" s="92">
        <v>0</v>
      </c>
      <c r="G19" s="91">
        <v>0</v>
      </c>
      <c r="H19" s="92">
        <v>0</v>
      </c>
      <c r="I19" s="93">
        <v>20200</v>
      </c>
      <c r="J19" s="93">
        <f t="shared" si="0"/>
        <v>0</v>
      </c>
      <c r="K19" s="67"/>
    </row>
    <row r="20" spans="1:11" x14ac:dyDescent="0.2">
      <c r="A20" s="56" t="s">
        <v>25</v>
      </c>
      <c r="B20" s="88" t="s">
        <v>298</v>
      </c>
      <c r="C20" s="89" t="s">
        <v>39</v>
      </c>
      <c r="D20" s="90" t="s">
        <v>301</v>
      </c>
      <c r="E20" s="91">
        <v>25000</v>
      </c>
      <c r="F20" s="92">
        <v>0</v>
      </c>
      <c r="G20" s="91">
        <v>0</v>
      </c>
      <c r="H20" s="92">
        <v>0</v>
      </c>
      <c r="I20" s="93">
        <v>25000</v>
      </c>
      <c r="J20" s="93">
        <f t="shared" si="0"/>
        <v>0</v>
      </c>
      <c r="K20" s="67"/>
    </row>
    <row r="21" spans="1:11" x14ac:dyDescent="0.2">
      <c r="A21" s="56" t="s">
        <v>25</v>
      </c>
      <c r="B21" s="88" t="s">
        <v>298</v>
      </c>
      <c r="C21" s="89" t="s">
        <v>39</v>
      </c>
      <c r="D21" s="90" t="s">
        <v>302</v>
      </c>
      <c r="E21" s="91">
        <v>36500</v>
      </c>
      <c r="F21" s="92">
        <v>0</v>
      </c>
      <c r="G21" s="91">
        <v>0</v>
      </c>
      <c r="H21" s="92">
        <v>0</v>
      </c>
      <c r="I21" s="93">
        <v>36500</v>
      </c>
      <c r="J21" s="93">
        <f t="shared" si="0"/>
        <v>0</v>
      </c>
      <c r="K21" s="67"/>
    </row>
    <row r="22" spans="1:11" x14ac:dyDescent="0.2">
      <c r="A22" s="56" t="s">
        <v>25</v>
      </c>
      <c r="B22" s="88" t="s">
        <v>298</v>
      </c>
      <c r="C22" s="89" t="s">
        <v>303</v>
      </c>
      <c r="D22" s="90" t="s">
        <v>304</v>
      </c>
      <c r="E22" s="91">
        <v>18125.900000000001</v>
      </c>
      <c r="F22" s="92">
        <v>0</v>
      </c>
      <c r="G22" s="91">
        <v>0</v>
      </c>
      <c r="H22" s="92">
        <v>325.89999999999998</v>
      </c>
      <c r="I22" s="93">
        <v>18000</v>
      </c>
      <c r="J22" s="93">
        <f t="shared" si="0"/>
        <v>-200</v>
      </c>
      <c r="K22" s="67"/>
    </row>
    <row r="23" spans="1:11" x14ac:dyDescent="0.2">
      <c r="A23" s="56" t="s">
        <v>25</v>
      </c>
      <c r="B23" s="88" t="s">
        <v>298</v>
      </c>
      <c r="C23" s="89" t="s">
        <v>305</v>
      </c>
      <c r="D23" s="90" t="s">
        <v>306</v>
      </c>
      <c r="E23" s="91">
        <v>17078.400000000001</v>
      </c>
      <c r="F23" s="92">
        <v>78.400000000000006</v>
      </c>
      <c r="G23" s="91">
        <v>0</v>
      </c>
      <c r="H23" s="92">
        <v>0</v>
      </c>
      <c r="I23" s="93">
        <v>17000</v>
      </c>
      <c r="J23" s="93">
        <f t="shared" si="0"/>
        <v>0</v>
      </c>
      <c r="K23" s="67"/>
    </row>
    <row r="24" spans="1:11" x14ac:dyDescent="0.2">
      <c r="A24" s="56" t="s">
        <v>25</v>
      </c>
      <c r="B24" s="88" t="s">
        <v>298</v>
      </c>
      <c r="C24" s="89" t="s">
        <v>307</v>
      </c>
      <c r="D24" s="90" t="s">
        <v>308</v>
      </c>
      <c r="E24" s="91">
        <v>380537.8</v>
      </c>
      <c r="F24" s="92">
        <v>0</v>
      </c>
      <c r="G24" s="91">
        <v>239892.7</v>
      </c>
      <c r="H24" s="92">
        <v>1075.8</v>
      </c>
      <c r="I24" s="93">
        <v>100000</v>
      </c>
      <c r="J24" s="93">
        <f t="shared" si="0"/>
        <v>279462</v>
      </c>
      <c r="K24" s="67"/>
    </row>
    <row r="25" spans="1:11" x14ac:dyDescent="0.2">
      <c r="A25" s="56" t="s">
        <v>25</v>
      </c>
      <c r="B25" s="88" t="s">
        <v>298</v>
      </c>
      <c r="C25" s="89" t="s">
        <v>309</v>
      </c>
      <c r="D25" s="90" t="s">
        <v>310</v>
      </c>
      <c r="E25" s="91">
        <v>13059</v>
      </c>
      <c r="F25" s="92">
        <v>1059</v>
      </c>
      <c r="G25" s="91">
        <v>0</v>
      </c>
      <c r="H25" s="92">
        <v>0</v>
      </c>
      <c r="I25" s="93">
        <v>12000</v>
      </c>
      <c r="J25" s="93">
        <f t="shared" si="0"/>
        <v>0</v>
      </c>
      <c r="K25" s="67"/>
    </row>
    <row r="26" spans="1:11" x14ac:dyDescent="0.2">
      <c r="A26" s="56" t="s">
        <v>25</v>
      </c>
      <c r="B26" s="88" t="s">
        <v>298</v>
      </c>
      <c r="C26" s="89" t="s">
        <v>809</v>
      </c>
      <c r="D26" s="90" t="s">
        <v>810</v>
      </c>
      <c r="E26" s="91">
        <v>10100.5</v>
      </c>
      <c r="F26" s="92">
        <v>113.26</v>
      </c>
      <c r="G26" s="91">
        <v>75.7</v>
      </c>
      <c r="H26" s="92">
        <v>9987.2000000000007</v>
      </c>
      <c r="I26" s="93">
        <v>9911.5</v>
      </c>
      <c r="J26" s="93">
        <f t="shared" si="0"/>
        <v>-9911.4599999999991</v>
      </c>
      <c r="K26" s="67"/>
    </row>
    <row r="27" spans="1:11" x14ac:dyDescent="0.2">
      <c r="A27" s="56" t="s">
        <v>25</v>
      </c>
      <c r="B27" s="88" t="s">
        <v>298</v>
      </c>
      <c r="C27" s="89" t="s">
        <v>311</v>
      </c>
      <c r="D27" s="90" t="s">
        <v>312</v>
      </c>
      <c r="E27" s="91">
        <v>23048</v>
      </c>
      <c r="F27" s="92">
        <v>148.80000000000001</v>
      </c>
      <c r="G27" s="91">
        <v>99.2</v>
      </c>
      <c r="H27" s="92">
        <v>99.2</v>
      </c>
      <c r="I27" s="93">
        <v>22800</v>
      </c>
      <c r="J27" s="93">
        <f t="shared" si="0"/>
        <v>0</v>
      </c>
      <c r="K27" s="67"/>
    </row>
    <row r="28" spans="1:11" x14ac:dyDescent="0.2">
      <c r="A28" s="56" t="s">
        <v>25</v>
      </c>
      <c r="B28" s="88" t="s">
        <v>298</v>
      </c>
      <c r="C28" s="89" t="s">
        <v>811</v>
      </c>
      <c r="D28" s="90" t="s">
        <v>812</v>
      </c>
      <c r="E28" s="91">
        <v>240.5</v>
      </c>
      <c r="F28" s="92">
        <v>144.26</v>
      </c>
      <c r="G28" s="91">
        <v>96.2</v>
      </c>
      <c r="H28" s="92">
        <v>96.2</v>
      </c>
      <c r="I28" s="93">
        <v>96.2</v>
      </c>
      <c r="J28" s="93">
        <f t="shared" si="0"/>
        <v>-96.159999999999968</v>
      </c>
      <c r="K28" s="67"/>
    </row>
    <row r="29" spans="1:11" x14ac:dyDescent="0.2">
      <c r="A29" s="56" t="s">
        <v>25</v>
      </c>
      <c r="B29" s="88" t="s">
        <v>298</v>
      </c>
      <c r="C29" s="89" t="s">
        <v>313</v>
      </c>
      <c r="D29" s="90" t="s">
        <v>314</v>
      </c>
      <c r="E29" s="91">
        <v>15175.5</v>
      </c>
      <c r="F29" s="92">
        <v>0</v>
      </c>
      <c r="G29" s="91">
        <v>175.5</v>
      </c>
      <c r="H29" s="92">
        <v>175.5</v>
      </c>
      <c r="I29" s="93">
        <v>15000</v>
      </c>
      <c r="J29" s="93">
        <f t="shared" si="0"/>
        <v>0</v>
      </c>
      <c r="K29" s="67"/>
    </row>
    <row r="30" spans="1:11" x14ac:dyDescent="0.2">
      <c r="A30" s="56" t="s">
        <v>25</v>
      </c>
      <c r="B30" s="88" t="s">
        <v>298</v>
      </c>
      <c r="C30" s="89" t="s">
        <v>813</v>
      </c>
      <c r="D30" s="90" t="s">
        <v>814</v>
      </c>
      <c r="E30" s="91">
        <v>17858.400000000001</v>
      </c>
      <c r="F30" s="92">
        <v>83</v>
      </c>
      <c r="G30" s="91">
        <v>14325</v>
      </c>
      <c r="H30" s="92">
        <v>17775.3</v>
      </c>
      <c r="I30" s="93">
        <v>10000</v>
      </c>
      <c r="J30" s="93">
        <f t="shared" si="0"/>
        <v>-9999.8999999999978</v>
      </c>
      <c r="K30" s="67"/>
    </row>
    <row r="31" spans="1:11" x14ac:dyDescent="0.2">
      <c r="A31" s="56" t="s">
        <v>25</v>
      </c>
      <c r="B31" s="88" t="s">
        <v>298</v>
      </c>
      <c r="C31" s="89" t="s">
        <v>315</v>
      </c>
      <c r="D31" s="90" t="s">
        <v>316</v>
      </c>
      <c r="E31" s="91">
        <v>32995.5</v>
      </c>
      <c r="F31" s="92">
        <v>50.22</v>
      </c>
      <c r="G31" s="91">
        <v>0</v>
      </c>
      <c r="H31" s="92">
        <v>15145.2</v>
      </c>
      <c r="I31" s="93">
        <v>17800</v>
      </c>
      <c r="J31" s="93">
        <f t="shared" si="0"/>
        <v>8.000000000174623E-2</v>
      </c>
      <c r="K31" s="67"/>
    </row>
    <row r="32" spans="1:11" x14ac:dyDescent="0.2">
      <c r="A32" s="56" t="s">
        <v>25</v>
      </c>
      <c r="B32" s="88" t="s">
        <v>298</v>
      </c>
      <c r="C32" s="89" t="s">
        <v>815</v>
      </c>
      <c r="D32" s="90" t="s">
        <v>816</v>
      </c>
      <c r="E32" s="91">
        <v>11495</v>
      </c>
      <c r="F32" s="92">
        <v>0</v>
      </c>
      <c r="G32" s="91">
        <v>11495</v>
      </c>
      <c r="H32" s="92">
        <v>11495</v>
      </c>
      <c r="I32" s="93">
        <v>6000</v>
      </c>
      <c r="J32" s="93">
        <f t="shared" si="0"/>
        <v>-6000</v>
      </c>
      <c r="K32" s="67"/>
    </row>
    <row r="33" spans="1:11" ht="13.5" thickBot="1" x14ac:dyDescent="0.25">
      <c r="A33" s="56" t="s">
        <v>25</v>
      </c>
      <c r="B33" s="88" t="s">
        <v>298</v>
      </c>
      <c r="C33" s="89" t="s">
        <v>317</v>
      </c>
      <c r="D33" s="90" t="s">
        <v>318</v>
      </c>
      <c r="E33" s="91">
        <v>34766.199999999997</v>
      </c>
      <c r="F33" s="92">
        <v>0</v>
      </c>
      <c r="G33" s="91">
        <v>0</v>
      </c>
      <c r="H33" s="92">
        <v>266.2</v>
      </c>
      <c r="I33" s="93">
        <v>34500</v>
      </c>
      <c r="J33" s="93">
        <f t="shared" si="0"/>
        <v>0</v>
      </c>
      <c r="K33" s="67"/>
    </row>
    <row r="34" spans="1:11" ht="13.5" thickBot="1" x14ac:dyDescent="0.25">
      <c r="A34" s="56" t="s">
        <v>25</v>
      </c>
      <c r="B34" s="83" t="s">
        <v>319</v>
      </c>
      <c r="C34" s="84"/>
      <c r="D34" s="85"/>
      <c r="E34" s="86">
        <v>1335087.7</v>
      </c>
      <c r="F34" s="87">
        <v>114556.94</v>
      </c>
      <c r="G34" s="86">
        <v>373559.3</v>
      </c>
      <c r="H34" s="87">
        <v>163841.5</v>
      </c>
      <c r="I34" s="87">
        <v>445007.7</v>
      </c>
      <c r="J34" s="87">
        <v>611681.56000000006</v>
      </c>
      <c r="K34" s="67"/>
    </row>
    <row r="35" spans="1:11" ht="13.5" thickBot="1" x14ac:dyDescent="0.25">
      <c r="A35" s="56" t="s">
        <v>25</v>
      </c>
      <c r="B35" s="83" t="s">
        <v>211</v>
      </c>
      <c r="C35" s="84"/>
      <c r="D35" s="85"/>
      <c r="E35" s="86"/>
      <c r="F35" s="87"/>
      <c r="G35" s="86"/>
      <c r="H35" s="87"/>
      <c r="I35" s="87"/>
      <c r="J35" s="87"/>
      <c r="K35" s="67"/>
    </row>
    <row r="36" spans="1:11" x14ac:dyDescent="0.2">
      <c r="A36" s="56" t="s">
        <v>25</v>
      </c>
      <c r="B36" s="88" t="s">
        <v>320</v>
      </c>
      <c r="C36" s="89" t="s">
        <v>39</v>
      </c>
      <c r="D36" s="90" t="s">
        <v>321</v>
      </c>
      <c r="E36" s="91">
        <v>840000</v>
      </c>
      <c r="F36" s="92">
        <v>0</v>
      </c>
      <c r="G36" s="91">
        <v>0</v>
      </c>
      <c r="H36" s="92">
        <v>0</v>
      </c>
      <c r="I36" s="93">
        <v>100000</v>
      </c>
      <c r="J36" s="93">
        <f>E36-(F36+H36+I36)</f>
        <v>740000</v>
      </c>
      <c r="K36" s="67"/>
    </row>
    <row r="37" spans="1:11" ht="13.5" thickBot="1" x14ac:dyDescent="0.25">
      <c r="A37" s="56" t="s">
        <v>25</v>
      </c>
      <c r="B37" s="88" t="s">
        <v>320</v>
      </c>
      <c r="C37" s="89" t="s">
        <v>39</v>
      </c>
      <c r="D37" s="90" t="s">
        <v>322</v>
      </c>
      <c r="E37" s="91">
        <v>13000</v>
      </c>
      <c r="F37" s="92">
        <v>0</v>
      </c>
      <c r="G37" s="91">
        <v>0</v>
      </c>
      <c r="H37" s="92">
        <v>0</v>
      </c>
      <c r="I37" s="93">
        <v>13000</v>
      </c>
      <c r="J37" s="93">
        <f>E37-(F37+H37+I37)</f>
        <v>0</v>
      </c>
      <c r="K37" s="67"/>
    </row>
    <row r="38" spans="1:11" ht="13.5" thickBot="1" x14ac:dyDescent="0.25">
      <c r="A38" s="56" t="s">
        <v>25</v>
      </c>
      <c r="B38" s="83" t="s">
        <v>233</v>
      </c>
      <c r="C38" s="84"/>
      <c r="D38" s="85"/>
      <c r="E38" s="86">
        <v>853000</v>
      </c>
      <c r="F38" s="87">
        <v>0</v>
      </c>
      <c r="G38" s="86">
        <v>0</v>
      </c>
      <c r="H38" s="87">
        <v>0</v>
      </c>
      <c r="I38" s="87">
        <v>113000</v>
      </c>
      <c r="J38" s="87">
        <v>740000</v>
      </c>
      <c r="K38" s="67"/>
    </row>
    <row r="39" spans="1:11" ht="13.5" thickBot="1" x14ac:dyDescent="0.25">
      <c r="A39" s="56" t="s">
        <v>25</v>
      </c>
      <c r="B39" s="94"/>
      <c r="C39" s="95"/>
      <c r="D39" s="96" t="s">
        <v>65</v>
      </c>
      <c r="E39" s="97">
        <f>SUM(E12:E38)/2</f>
        <v>2188087.7000000002</v>
      </c>
      <c r="F39" s="98">
        <f>SUM(F12:F38)/2</f>
        <v>114556.94500000001</v>
      </c>
      <c r="G39" s="97">
        <f>SUM(G12:G38)/2</f>
        <v>373559.30000000005</v>
      </c>
      <c r="H39" s="99">
        <f>SUM(H12:H38)/2</f>
        <v>163841.5</v>
      </c>
      <c r="I39" s="99">
        <f>SUM(I12:I38)/2</f>
        <v>558007.69999999995</v>
      </c>
      <c r="J39" s="99">
        <f>E39-(F39+H39+I39)</f>
        <v>1351681.5550000002</v>
      </c>
      <c r="K39" s="100"/>
    </row>
    <row r="40" spans="1:11" x14ac:dyDescent="0.2">
      <c r="A40" s="56" t="s">
        <v>25</v>
      </c>
      <c r="C40" s="68"/>
      <c r="E40" s="67"/>
      <c r="F40" s="67"/>
      <c r="G40" s="67"/>
      <c r="H40" s="67"/>
      <c r="I40" s="67"/>
      <c r="J40" s="67"/>
      <c r="K40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K70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12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323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324</v>
      </c>
      <c r="C13" s="89" t="s">
        <v>39</v>
      </c>
      <c r="D13" s="90" t="s">
        <v>325</v>
      </c>
      <c r="E13" s="91">
        <v>2200</v>
      </c>
      <c r="F13" s="92">
        <v>0</v>
      </c>
      <c r="G13" s="91">
        <v>0</v>
      </c>
      <c r="H13" s="92">
        <v>0</v>
      </c>
      <c r="I13" s="93">
        <v>2200</v>
      </c>
      <c r="J13" s="93">
        <f t="shared" ref="J13:J23" si="0">E13-(F13+H13+I13)</f>
        <v>0</v>
      </c>
      <c r="K13" s="67"/>
    </row>
    <row r="14" spans="1:11" x14ac:dyDescent="0.2">
      <c r="A14" s="56" t="s">
        <v>25</v>
      </c>
      <c r="B14" s="88" t="s">
        <v>38</v>
      </c>
      <c r="C14" s="89" t="s">
        <v>326</v>
      </c>
      <c r="D14" s="90" t="s">
        <v>327</v>
      </c>
      <c r="E14" s="91">
        <v>500000</v>
      </c>
      <c r="F14" s="92">
        <v>45520.39</v>
      </c>
      <c r="G14" s="91">
        <v>132858</v>
      </c>
      <c r="H14" s="92">
        <v>130858</v>
      </c>
      <c r="I14" s="93">
        <v>119450</v>
      </c>
      <c r="J14" s="93">
        <f t="shared" si="0"/>
        <v>204171.61</v>
      </c>
      <c r="K14" s="67"/>
    </row>
    <row r="15" spans="1:11" x14ac:dyDescent="0.2">
      <c r="A15" s="56" t="s">
        <v>25</v>
      </c>
      <c r="B15" s="88" t="s">
        <v>328</v>
      </c>
      <c r="C15" s="89" t="s">
        <v>39</v>
      </c>
      <c r="D15" s="90" t="s">
        <v>329</v>
      </c>
      <c r="E15" s="91">
        <v>2000</v>
      </c>
      <c r="F15" s="92">
        <v>0</v>
      </c>
      <c r="G15" s="91">
        <v>0</v>
      </c>
      <c r="H15" s="92">
        <v>0</v>
      </c>
      <c r="I15" s="93">
        <v>2000</v>
      </c>
      <c r="J15" s="93">
        <f t="shared" si="0"/>
        <v>0</v>
      </c>
      <c r="K15" s="67"/>
    </row>
    <row r="16" spans="1:11" x14ac:dyDescent="0.2">
      <c r="A16" s="56" t="s">
        <v>25</v>
      </c>
      <c r="B16" s="88" t="s">
        <v>330</v>
      </c>
      <c r="C16" s="89" t="s">
        <v>681</v>
      </c>
      <c r="D16" s="90" t="s">
        <v>682</v>
      </c>
      <c r="E16" s="91">
        <v>80000</v>
      </c>
      <c r="F16" s="92">
        <v>11351.01</v>
      </c>
      <c r="G16" s="91">
        <v>36000</v>
      </c>
      <c r="H16" s="92">
        <v>36000</v>
      </c>
      <c r="I16" s="93">
        <v>36000</v>
      </c>
      <c r="J16" s="93">
        <f t="shared" si="0"/>
        <v>-3351.0100000000093</v>
      </c>
      <c r="K16" s="67"/>
    </row>
    <row r="17" spans="1:11" x14ac:dyDescent="0.2">
      <c r="A17" s="56" t="s">
        <v>25</v>
      </c>
      <c r="B17" s="88" t="s">
        <v>330</v>
      </c>
      <c r="C17" s="89" t="s">
        <v>683</v>
      </c>
      <c r="D17" s="90" t="s">
        <v>684</v>
      </c>
      <c r="E17" s="91">
        <v>500000</v>
      </c>
      <c r="F17" s="92">
        <v>0</v>
      </c>
      <c r="G17" s="91">
        <v>15000</v>
      </c>
      <c r="H17" s="92">
        <v>15000</v>
      </c>
      <c r="I17" s="93">
        <v>15000</v>
      </c>
      <c r="J17" s="93">
        <f t="shared" si="0"/>
        <v>470000</v>
      </c>
      <c r="K17" s="67"/>
    </row>
    <row r="18" spans="1:11" x14ac:dyDescent="0.2">
      <c r="A18" s="56" t="s">
        <v>25</v>
      </c>
      <c r="B18" s="88" t="s">
        <v>330</v>
      </c>
      <c r="C18" s="89" t="s">
        <v>331</v>
      </c>
      <c r="D18" s="90" t="s">
        <v>332</v>
      </c>
      <c r="E18" s="91">
        <v>500000</v>
      </c>
      <c r="F18" s="92">
        <v>0</v>
      </c>
      <c r="G18" s="91">
        <v>15000</v>
      </c>
      <c r="H18" s="92">
        <v>15000</v>
      </c>
      <c r="I18" s="93">
        <v>22742</v>
      </c>
      <c r="J18" s="93">
        <f t="shared" si="0"/>
        <v>462258</v>
      </c>
      <c r="K18" s="67"/>
    </row>
    <row r="19" spans="1:11" x14ac:dyDescent="0.2">
      <c r="A19" s="56" t="s">
        <v>25</v>
      </c>
      <c r="B19" s="88" t="s">
        <v>333</v>
      </c>
      <c r="C19" s="89" t="s">
        <v>39</v>
      </c>
      <c r="D19" s="90" t="s">
        <v>334</v>
      </c>
      <c r="E19" s="91">
        <v>5808</v>
      </c>
      <c r="F19" s="92">
        <v>0</v>
      </c>
      <c r="G19" s="91">
        <v>0</v>
      </c>
      <c r="H19" s="92">
        <v>0</v>
      </c>
      <c r="I19" s="93">
        <v>5808</v>
      </c>
      <c r="J19" s="93">
        <f t="shared" si="0"/>
        <v>0</v>
      </c>
      <c r="K19" s="67"/>
    </row>
    <row r="20" spans="1:11" x14ac:dyDescent="0.2">
      <c r="A20" s="56" t="s">
        <v>25</v>
      </c>
      <c r="B20" s="88" t="s">
        <v>335</v>
      </c>
      <c r="C20" s="89" t="s">
        <v>39</v>
      </c>
      <c r="D20" s="90" t="s">
        <v>336</v>
      </c>
      <c r="E20" s="91">
        <v>3600</v>
      </c>
      <c r="F20" s="92">
        <v>0</v>
      </c>
      <c r="G20" s="91">
        <v>0</v>
      </c>
      <c r="H20" s="92">
        <v>0</v>
      </c>
      <c r="I20" s="93">
        <v>3600</v>
      </c>
      <c r="J20" s="93">
        <f t="shared" si="0"/>
        <v>0</v>
      </c>
      <c r="K20" s="67"/>
    </row>
    <row r="21" spans="1:11" x14ac:dyDescent="0.2">
      <c r="A21" s="56" t="s">
        <v>25</v>
      </c>
      <c r="B21" s="88" t="s">
        <v>337</v>
      </c>
      <c r="C21" s="89" t="s">
        <v>39</v>
      </c>
      <c r="D21" s="90" t="s">
        <v>338</v>
      </c>
      <c r="E21" s="91">
        <v>117000</v>
      </c>
      <c r="F21" s="92">
        <v>0</v>
      </c>
      <c r="G21" s="91">
        <v>0</v>
      </c>
      <c r="H21" s="92">
        <v>0</v>
      </c>
      <c r="I21" s="93">
        <v>23400</v>
      </c>
      <c r="J21" s="93">
        <f t="shared" si="0"/>
        <v>93600</v>
      </c>
      <c r="K21" s="67"/>
    </row>
    <row r="22" spans="1:11" x14ac:dyDescent="0.2">
      <c r="A22" s="56" t="s">
        <v>25</v>
      </c>
      <c r="B22" s="88" t="s">
        <v>337</v>
      </c>
      <c r="C22" s="89" t="s">
        <v>39</v>
      </c>
      <c r="D22" s="90" t="s">
        <v>339</v>
      </c>
      <c r="E22" s="91">
        <v>30250</v>
      </c>
      <c r="F22" s="92">
        <v>0</v>
      </c>
      <c r="G22" s="91">
        <v>0</v>
      </c>
      <c r="H22" s="92">
        <v>0</v>
      </c>
      <c r="I22" s="93">
        <v>30250</v>
      </c>
      <c r="J22" s="93">
        <f t="shared" si="0"/>
        <v>0</v>
      </c>
      <c r="K22" s="67"/>
    </row>
    <row r="23" spans="1:11" ht="13.5" thickBot="1" x14ac:dyDescent="0.25">
      <c r="A23" s="56" t="s">
        <v>25</v>
      </c>
      <c r="B23" s="88" t="s">
        <v>337</v>
      </c>
      <c r="C23" s="89" t="s">
        <v>39</v>
      </c>
      <c r="D23" s="90" t="s">
        <v>340</v>
      </c>
      <c r="E23" s="91">
        <v>15000</v>
      </c>
      <c r="F23" s="92">
        <v>0</v>
      </c>
      <c r="G23" s="91">
        <v>0</v>
      </c>
      <c r="H23" s="92">
        <v>0</v>
      </c>
      <c r="I23" s="93">
        <v>15000</v>
      </c>
      <c r="J23" s="93">
        <f t="shared" si="0"/>
        <v>0</v>
      </c>
      <c r="K23" s="67"/>
    </row>
    <row r="24" spans="1:11" ht="13.5" thickBot="1" x14ac:dyDescent="0.25">
      <c r="A24" s="56" t="s">
        <v>25</v>
      </c>
      <c r="B24" s="83" t="s">
        <v>341</v>
      </c>
      <c r="C24" s="84"/>
      <c r="D24" s="85"/>
      <c r="E24" s="86">
        <v>1755858</v>
      </c>
      <c r="F24" s="87">
        <v>56871.4</v>
      </c>
      <c r="G24" s="86">
        <v>198858</v>
      </c>
      <c r="H24" s="87">
        <v>196858</v>
      </c>
      <c r="I24" s="87">
        <v>275450</v>
      </c>
      <c r="J24" s="87">
        <v>1226678.6000000001</v>
      </c>
      <c r="K24" s="67"/>
    </row>
    <row r="25" spans="1:11" ht="13.5" thickBot="1" x14ac:dyDescent="0.25">
      <c r="A25" s="56" t="s">
        <v>25</v>
      </c>
      <c r="B25" s="83" t="s">
        <v>288</v>
      </c>
      <c r="C25" s="84"/>
      <c r="D25" s="85"/>
      <c r="E25" s="86"/>
      <c r="F25" s="87"/>
      <c r="G25" s="86"/>
      <c r="H25" s="87"/>
      <c r="I25" s="87"/>
      <c r="J25" s="87"/>
      <c r="K25" s="67"/>
    </row>
    <row r="26" spans="1:11" x14ac:dyDescent="0.2">
      <c r="A26" s="56" t="s">
        <v>25</v>
      </c>
      <c r="B26" s="88" t="s">
        <v>685</v>
      </c>
      <c r="C26" s="89" t="s">
        <v>686</v>
      </c>
      <c r="D26" s="90" t="s">
        <v>687</v>
      </c>
      <c r="E26" s="91">
        <v>484</v>
      </c>
      <c r="F26" s="92">
        <v>0</v>
      </c>
      <c r="G26" s="91">
        <v>484</v>
      </c>
      <c r="H26" s="92">
        <v>484</v>
      </c>
      <c r="I26" s="93">
        <v>434</v>
      </c>
      <c r="J26" s="93">
        <f t="shared" ref="J26:J67" si="1">E26-(F26+H26+I26)</f>
        <v>-434</v>
      </c>
      <c r="K26" s="67"/>
    </row>
    <row r="27" spans="1:11" x14ac:dyDescent="0.2">
      <c r="A27" s="56" t="s">
        <v>25</v>
      </c>
      <c r="B27" s="88" t="s">
        <v>342</v>
      </c>
      <c r="C27" s="89" t="s">
        <v>39</v>
      </c>
      <c r="D27" s="90" t="s">
        <v>343</v>
      </c>
      <c r="E27" s="91">
        <v>400</v>
      </c>
      <c r="F27" s="92">
        <v>0</v>
      </c>
      <c r="G27" s="91">
        <v>0</v>
      </c>
      <c r="H27" s="92">
        <v>0</v>
      </c>
      <c r="I27" s="93">
        <v>400</v>
      </c>
      <c r="J27" s="93">
        <f t="shared" si="1"/>
        <v>0</v>
      </c>
      <c r="K27" s="67"/>
    </row>
    <row r="28" spans="1:11" x14ac:dyDescent="0.2">
      <c r="A28" s="56" t="s">
        <v>25</v>
      </c>
      <c r="B28" s="88" t="s">
        <v>342</v>
      </c>
      <c r="C28" s="89" t="s">
        <v>39</v>
      </c>
      <c r="D28" s="90" t="s">
        <v>344</v>
      </c>
      <c r="E28" s="91">
        <v>750</v>
      </c>
      <c r="F28" s="92">
        <v>0</v>
      </c>
      <c r="G28" s="91">
        <v>0</v>
      </c>
      <c r="H28" s="92">
        <v>0</v>
      </c>
      <c r="I28" s="93">
        <v>750</v>
      </c>
      <c r="J28" s="93">
        <f t="shared" si="1"/>
        <v>0</v>
      </c>
      <c r="K28" s="67"/>
    </row>
    <row r="29" spans="1:11" x14ac:dyDescent="0.2">
      <c r="A29" s="56" t="s">
        <v>25</v>
      </c>
      <c r="B29" s="88" t="s">
        <v>345</v>
      </c>
      <c r="C29" s="89" t="s">
        <v>39</v>
      </c>
      <c r="D29" s="90" t="s">
        <v>346</v>
      </c>
      <c r="E29" s="91">
        <v>580</v>
      </c>
      <c r="F29" s="92">
        <v>0</v>
      </c>
      <c r="G29" s="91">
        <v>0</v>
      </c>
      <c r="H29" s="92">
        <v>0</v>
      </c>
      <c r="I29" s="93">
        <v>580</v>
      </c>
      <c r="J29" s="93">
        <f t="shared" si="1"/>
        <v>0</v>
      </c>
      <c r="K29" s="67"/>
    </row>
    <row r="30" spans="1:11" x14ac:dyDescent="0.2">
      <c r="A30" s="56" t="s">
        <v>25</v>
      </c>
      <c r="B30" s="88" t="s">
        <v>347</v>
      </c>
      <c r="C30" s="89" t="s">
        <v>39</v>
      </c>
      <c r="D30" s="90" t="s">
        <v>348</v>
      </c>
      <c r="E30" s="91">
        <v>200</v>
      </c>
      <c r="F30" s="92">
        <v>0</v>
      </c>
      <c r="G30" s="91">
        <v>0</v>
      </c>
      <c r="H30" s="92">
        <v>0</v>
      </c>
      <c r="I30" s="93">
        <v>200</v>
      </c>
      <c r="J30" s="93">
        <f t="shared" si="1"/>
        <v>0</v>
      </c>
      <c r="K30" s="67"/>
    </row>
    <row r="31" spans="1:11" x14ac:dyDescent="0.2">
      <c r="A31" s="56" t="s">
        <v>25</v>
      </c>
      <c r="B31" s="88" t="s">
        <v>347</v>
      </c>
      <c r="C31" s="89" t="s">
        <v>39</v>
      </c>
      <c r="D31" s="90" t="s">
        <v>349</v>
      </c>
      <c r="E31" s="91">
        <v>900</v>
      </c>
      <c r="F31" s="92">
        <v>0</v>
      </c>
      <c r="G31" s="91">
        <v>0</v>
      </c>
      <c r="H31" s="92">
        <v>0</v>
      </c>
      <c r="I31" s="93">
        <v>900</v>
      </c>
      <c r="J31" s="93">
        <f t="shared" si="1"/>
        <v>0</v>
      </c>
      <c r="K31" s="67"/>
    </row>
    <row r="32" spans="1:11" x14ac:dyDescent="0.2">
      <c r="A32" s="56" t="s">
        <v>25</v>
      </c>
      <c r="B32" s="88" t="s">
        <v>347</v>
      </c>
      <c r="C32" s="89" t="s">
        <v>688</v>
      </c>
      <c r="D32" s="90" t="s">
        <v>689</v>
      </c>
      <c r="E32" s="91">
        <v>1650</v>
      </c>
      <c r="F32" s="92">
        <v>0</v>
      </c>
      <c r="G32" s="91">
        <v>1650</v>
      </c>
      <c r="H32" s="92">
        <v>1650</v>
      </c>
      <c r="I32" s="93">
        <v>965</v>
      </c>
      <c r="J32" s="93">
        <f t="shared" si="1"/>
        <v>-965</v>
      </c>
      <c r="K32" s="67"/>
    </row>
    <row r="33" spans="1:11" x14ac:dyDescent="0.2">
      <c r="A33" s="56" t="s">
        <v>25</v>
      </c>
      <c r="B33" s="88" t="s">
        <v>350</v>
      </c>
      <c r="C33" s="89" t="s">
        <v>351</v>
      </c>
      <c r="D33" s="90" t="s">
        <v>352</v>
      </c>
      <c r="E33" s="91">
        <v>40000</v>
      </c>
      <c r="F33" s="92">
        <v>0</v>
      </c>
      <c r="G33" s="91">
        <v>6339</v>
      </c>
      <c r="H33" s="92">
        <v>6339</v>
      </c>
      <c r="I33" s="93">
        <v>3000</v>
      </c>
      <c r="J33" s="93">
        <f t="shared" si="1"/>
        <v>30661</v>
      </c>
      <c r="K33" s="67"/>
    </row>
    <row r="34" spans="1:11" x14ac:dyDescent="0.2">
      <c r="A34" s="56" t="s">
        <v>25</v>
      </c>
      <c r="B34" s="88" t="s">
        <v>353</v>
      </c>
      <c r="C34" s="89" t="s">
        <v>39</v>
      </c>
      <c r="D34" s="90" t="s">
        <v>354</v>
      </c>
      <c r="E34" s="91">
        <v>2000</v>
      </c>
      <c r="F34" s="92">
        <v>0</v>
      </c>
      <c r="G34" s="91">
        <v>0</v>
      </c>
      <c r="H34" s="92">
        <v>0</v>
      </c>
      <c r="I34" s="93">
        <v>1000</v>
      </c>
      <c r="J34" s="93">
        <f t="shared" si="1"/>
        <v>1000</v>
      </c>
      <c r="K34" s="67"/>
    </row>
    <row r="35" spans="1:11" x14ac:dyDescent="0.2">
      <c r="A35" s="56" t="s">
        <v>25</v>
      </c>
      <c r="B35" s="88" t="s">
        <v>353</v>
      </c>
      <c r="C35" s="89" t="s">
        <v>39</v>
      </c>
      <c r="D35" s="90" t="s">
        <v>355</v>
      </c>
      <c r="E35" s="91">
        <v>3000</v>
      </c>
      <c r="F35" s="92">
        <v>0</v>
      </c>
      <c r="G35" s="91">
        <v>0</v>
      </c>
      <c r="H35" s="92">
        <v>0</v>
      </c>
      <c r="I35" s="93">
        <v>1000</v>
      </c>
      <c r="J35" s="93">
        <f t="shared" si="1"/>
        <v>2000</v>
      </c>
      <c r="K35" s="67"/>
    </row>
    <row r="36" spans="1:11" x14ac:dyDescent="0.2">
      <c r="A36" s="56" t="s">
        <v>25</v>
      </c>
      <c r="B36" s="88" t="s">
        <v>356</v>
      </c>
      <c r="C36" s="89" t="s">
        <v>357</v>
      </c>
      <c r="D36" s="90" t="s">
        <v>358</v>
      </c>
      <c r="E36" s="91">
        <v>3500</v>
      </c>
      <c r="F36" s="92">
        <v>1500</v>
      </c>
      <c r="G36" s="91">
        <v>1000</v>
      </c>
      <c r="H36" s="92">
        <v>1000</v>
      </c>
      <c r="I36" s="93">
        <v>1000</v>
      </c>
      <c r="J36" s="93">
        <f t="shared" si="1"/>
        <v>0</v>
      </c>
      <c r="K36" s="67"/>
    </row>
    <row r="37" spans="1:11" x14ac:dyDescent="0.2">
      <c r="A37" s="56" t="s">
        <v>25</v>
      </c>
      <c r="B37" s="88" t="s">
        <v>359</v>
      </c>
      <c r="C37" s="89" t="s">
        <v>360</v>
      </c>
      <c r="D37" s="90" t="s">
        <v>361</v>
      </c>
      <c r="E37" s="91">
        <v>17000</v>
      </c>
      <c r="F37" s="92">
        <v>398.33</v>
      </c>
      <c r="G37" s="91">
        <v>0</v>
      </c>
      <c r="H37" s="92">
        <v>0</v>
      </c>
      <c r="I37" s="93">
        <v>7000</v>
      </c>
      <c r="J37" s="93">
        <f t="shared" si="1"/>
        <v>9601.67</v>
      </c>
      <c r="K37" s="67"/>
    </row>
    <row r="38" spans="1:11" x14ac:dyDescent="0.2">
      <c r="A38" s="56" t="s">
        <v>25</v>
      </c>
      <c r="B38" s="88" t="s">
        <v>362</v>
      </c>
      <c r="C38" s="89" t="s">
        <v>39</v>
      </c>
      <c r="D38" s="90" t="s">
        <v>363</v>
      </c>
      <c r="E38" s="91">
        <v>300</v>
      </c>
      <c r="F38" s="92">
        <v>0</v>
      </c>
      <c r="G38" s="91">
        <v>0</v>
      </c>
      <c r="H38" s="92">
        <v>0</v>
      </c>
      <c r="I38" s="93">
        <v>300</v>
      </c>
      <c r="J38" s="93">
        <f t="shared" si="1"/>
        <v>0</v>
      </c>
      <c r="K38" s="67"/>
    </row>
    <row r="39" spans="1:11" x14ac:dyDescent="0.2">
      <c r="A39" s="56" t="s">
        <v>25</v>
      </c>
      <c r="B39" s="88" t="s">
        <v>362</v>
      </c>
      <c r="C39" s="89" t="s">
        <v>39</v>
      </c>
      <c r="D39" s="90" t="s">
        <v>364</v>
      </c>
      <c r="E39" s="91">
        <v>2600</v>
      </c>
      <c r="F39" s="92">
        <v>0</v>
      </c>
      <c r="G39" s="91">
        <v>0</v>
      </c>
      <c r="H39" s="92">
        <v>0</v>
      </c>
      <c r="I39" s="93">
        <v>2600</v>
      </c>
      <c r="J39" s="93">
        <f t="shared" si="1"/>
        <v>0</v>
      </c>
      <c r="K39" s="67"/>
    </row>
    <row r="40" spans="1:11" x14ac:dyDescent="0.2">
      <c r="A40" s="56" t="s">
        <v>25</v>
      </c>
      <c r="B40" s="88" t="s">
        <v>362</v>
      </c>
      <c r="C40" s="89" t="s">
        <v>690</v>
      </c>
      <c r="D40" s="90" t="s">
        <v>691</v>
      </c>
      <c r="E40" s="91">
        <v>151000</v>
      </c>
      <c r="F40" s="92">
        <v>0</v>
      </c>
      <c r="G40" s="91">
        <v>5000</v>
      </c>
      <c r="H40" s="92">
        <v>5000</v>
      </c>
      <c r="I40" s="93">
        <v>5000</v>
      </c>
      <c r="J40" s="93">
        <f t="shared" si="1"/>
        <v>141000</v>
      </c>
      <c r="K40" s="67"/>
    </row>
    <row r="41" spans="1:11" x14ac:dyDescent="0.2">
      <c r="A41" s="56" t="s">
        <v>25</v>
      </c>
      <c r="B41" s="88" t="s">
        <v>362</v>
      </c>
      <c r="C41" s="89" t="s">
        <v>365</v>
      </c>
      <c r="D41" s="90" t="s">
        <v>366</v>
      </c>
      <c r="E41" s="91">
        <v>20800</v>
      </c>
      <c r="F41" s="92">
        <v>0</v>
      </c>
      <c r="G41" s="91">
        <v>9287.6</v>
      </c>
      <c r="H41" s="92">
        <v>9287.6</v>
      </c>
      <c r="I41" s="93">
        <v>20787.599999999999</v>
      </c>
      <c r="J41" s="93">
        <f t="shared" si="1"/>
        <v>-9275.1999999999971</v>
      </c>
      <c r="K41" s="67"/>
    </row>
    <row r="42" spans="1:11" x14ac:dyDescent="0.2">
      <c r="A42" s="56" t="s">
        <v>25</v>
      </c>
      <c r="B42" s="88" t="s">
        <v>362</v>
      </c>
      <c r="C42" s="89" t="s">
        <v>692</v>
      </c>
      <c r="D42" s="90" t="s">
        <v>693</v>
      </c>
      <c r="E42" s="91">
        <v>0</v>
      </c>
      <c r="F42" s="92">
        <v>0</v>
      </c>
      <c r="G42" s="91">
        <v>0</v>
      </c>
      <c r="H42" s="92">
        <v>0</v>
      </c>
      <c r="I42" s="93">
        <v>4450</v>
      </c>
      <c r="J42" s="93">
        <f t="shared" si="1"/>
        <v>-4450</v>
      </c>
      <c r="K42" s="67"/>
    </row>
    <row r="43" spans="1:11" x14ac:dyDescent="0.2">
      <c r="A43" s="56" t="s">
        <v>25</v>
      </c>
      <c r="B43" s="88" t="s">
        <v>362</v>
      </c>
      <c r="C43" s="89" t="s">
        <v>694</v>
      </c>
      <c r="D43" s="90" t="s">
        <v>695</v>
      </c>
      <c r="E43" s="91">
        <v>0</v>
      </c>
      <c r="F43" s="92">
        <v>0</v>
      </c>
      <c r="G43" s="91">
        <v>0</v>
      </c>
      <c r="H43" s="92">
        <v>0</v>
      </c>
      <c r="I43" s="93">
        <v>19600</v>
      </c>
      <c r="J43" s="93">
        <f t="shared" si="1"/>
        <v>-19600</v>
      </c>
      <c r="K43" s="67"/>
    </row>
    <row r="44" spans="1:11" x14ac:dyDescent="0.2">
      <c r="A44" s="56" t="s">
        <v>25</v>
      </c>
      <c r="B44" s="88" t="s">
        <v>367</v>
      </c>
      <c r="C44" s="89" t="s">
        <v>39</v>
      </c>
      <c r="D44" s="90" t="s">
        <v>368</v>
      </c>
      <c r="E44" s="91">
        <v>600</v>
      </c>
      <c r="F44" s="92">
        <v>0</v>
      </c>
      <c r="G44" s="91">
        <v>0</v>
      </c>
      <c r="H44" s="92">
        <v>0</v>
      </c>
      <c r="I44" s="93">
        <v>300</v>
      </c>
      <c r="J44" s="93">
        <f t="shared" si="1"/>
        <v>300</v>
      </c>
      <c r="K44" s="67"/>
    </row>
    <row r="45" spans="1:11" x14ac:dyDescent="0.2">
      <c r="A45" s="56" t="s">
        <v>25</v>
      </c>
      <c r="B45" s="88" t="s">
        <v>367</v>
      </c>
      <c r="C45" s="89" t="s">
        <v>369</v>
      </c>
      <c r="D45" s="90" t="s">
        <v>370</v>
      </c>
      <c r="E45" s="91">
        <v>19000</v>
      </c>
      <c r="F45" s="92">
        <v>0</v>
      </c>
      <c r="G45" s="91">
        <v>10000</v>
      </c>
      <c r="H45" s="92">
        <v>10000</v>
      </c>
      <c r="I45" s="93">
        <v>17715</v>
      </c>
      <c r="J45" s="93">
        <f t="shared" si="1"/>
        <v>-8715</v>
      </c>
      <c r="K45" s="67"/>
    </row>
    <row r="46" spans="1:11" x14ac:dyDescent="0.2">
      <c r="A46" s="56" t="s">
        <v>25</v>
      </c>
      <c r="B46" s="88" t="s">
        <v>367</v>
      </c>
      <c r="C46" s="89" t="s">
        <v>696</v>
      </c>
      <c r="D46" s="90" t="s">
        <v>697</v>
      </c>
      <c r="E46" s="91">
        <v>21500</v>
      </c>
      <c r="F46" s="92">
        <v>0</v>
      </c>
      <c r="G46" s="91">
        <v>21500</v>
      </c>
      <c r="H46" s="92">
        <v>21500</v>
      </c>
      <c r="I46" s="93">
        <v>11045</v>
      </c>
      <c r="J46" s="93">
        <f t="shared" si="1"/>
        <v>-11045</v>
      </c>
      <c r="K46" s="67"/>
    </row>
    <row r="47" spans="1:11" x14ac:dyDescent="0.2">
      <c r="A47" s="56" t="s">
        <v>25</v>
      </c>
      <c r="B47" s="88" t="s">
        <v>371</v>
      </c>
      <c r="C47" s="89" t="s">
        <v>39</v>
      </c>
      <c r="D47" s="90" t="s">
        <v>372</v>
      </c>
      <c r="E47" s="91">
        <v>1500</v>
      </c>
      <c r="F47" s="92">
        <v>0</v>
      </c>
      <c r="G47" s="91">
        <v>0</v>
      </c>
      <c r="H47" s="92">
        <v>0</v>
      </c>
      <c r="I47" s="93">
        <v>1500</v>
      </c>
      <c r="J47" s="93">
        <f t="shared" si="1"/>
        <v>0</v>
      </c>
      <c r="K47" s="67"/>
    </row>
    <row r="48" spans="1:11" x14ac:dyDescent="0.2">
      <c r="A48" s="56" t="s">
        <v>25</v>
      </c>
      <c r="B48" s="88" t="s">
        <v>371</v>
      </c>
      <c r="C48" s="89" t="s">
        <v>39</v>
      </c>
      <c r="D48" s="90" t="s">
        <v>373</v>
      </c>
      <c r="E48" s="91">
        <v>4000</v>
      </c>
      <c r="F48" s="92">
        <v>0</v>
      </c>
      <c r="G48" s="91">
        <v>0</v>
      </c>
      <c r="H48" s="92">
        <v>0</v>
      </c>
      <c r="I48" s="93">
        <v>4000</v>
      </c>
      <c r="J48" s="93">
        <f t="shared" si="1"/>
        <v>0</v>
      </c>
      <c r="K48" s="67"/>
    </row>
    <row r="49" spans="1:11" x14ac:dyDescent="0.2">
      <c r="A49" s="56" t="s">
        <v>25</v>
      </c>
      <c r="B49" s="88" t="s">
        <v>374</v>
      </c>
      <c r="C49" s="89" t="s">
        <v>39</v>
      </c>
      <c r="D49" s="90" t="s">
        <v>375</v>
      </c>
      <c r="E49" s="91">
        <v>1750</v>
      </c>
      <c r="F49" s="92">
        <v>0</v>
      </c>
      <c r="G49" s="91">
        <v>0</v>
      </c>
      <c r="H49" s="92">
        <v>0</v>
      </c>
      <c r="I49" s="93">
        <v>1750</v>
      </c>
      <c r="J49" s="93">
        <f t="shared" si="1"/>
        <v>0</v>
      </c>
      <c r="K49" s="67"/>
    </row>
    <row r="50" spans="1:11" x14ac:dyDescent="0.2">
      <c r="A50" s="56" t="s">
        <v>25</v>
      </c>
      <c r="B50" s="88" t="s">
        <v>376</v>
      </c>
      <c r="C50" s="89" t="s">
        <v>39</v>
      </c>
      <c r="D50" s="90" t="s">
        <v>377</v>
      </c>
      <c r="E50" s="91">
        <v>2400</v>
      </c>
      <c r="F50" s="92">
        <v>0</v>
      </c>
      <c r="G50" s="91">
        <v>0</v>
      </c>
      <c r="H50" s="92">
        <v>0</v>
      </c>
      <c r="I50" s="93">
        <v>2400</v>
      </c>
      <c r="J50" s="93">
        <f t="shared" si="1"/>
        <v>0</v>
      </c>
      <c r="K50" s="67"/>
    </row>
    <row r="51" spans="1:11" x14ac:dyDescent="0.2">
      <c r="A51" s="56" t="s">
        <v>25</v>
      </c>
      <c r="B51" s="88" t="s">
        <v>376</v>
      </c>
      <c r="C51" s="89" t="s">
        <v>39</v>
      </c>
      <c r="D51" s="90" t="s">
        <v>378</v>
      </c>
      <c r="E51" s="91">
        <v>2400</v>
      </c>
      <c r="F51" s="92">
        <v>0</v>
      </c>
      <c r="G51" s="91">
        <v>0</v>
      </c>
      <c r="H51" s="92">
        <v>0</v>
      </c>
      <c r="I51" s="93">
        <v>2400</v>
      </c>
      <c r="J51" s="93">
        <f t="shared" si="1"/>
        <v>0</v>
      </c>
      <c r="K51" s="67"/>
    </row>
    <row r="52" spans="1:11" x14ac:dyDescent="0.2">
      <c r="A52" s="56" t="s">
        <v>25</v>
      </c>
      <c r="B52" s="88" t="s">
        <v>379</v>
      </c>
      <c r="C52" s="89" t="s">
        <v>39</v>
      </c>
      <c r="D52" s="90" t="s">
        <v>380</v>
      </c>
      <c r="E52" s="91">
        <v>2400</v>
      </c>
      <c r="F52" s="92">
        <v>0</v>
      </c>
      <c r="G52" s="91">
        <v>0</v>
      </c>
      <c r="H52" s="92">
        <v>0</v>
      </c>
      <c r="I52" s="93">
        <v>2400</v>
      </c>
      <c r="J52" s="93">
        <f t="shared" si="1"/>
        <v>0</v>
      </c>
      <c r="K52" s="67"/>
    </row>
    <row r="53" spans="1:11" x14ac:dyDescent="0.2">
      <c r="A53" s="56" t="s">
        <v>25</v>
      </c>
      <c r="B53" s="88" t="s">
        <v>381</v>
      </c>
      <c r="C53" s="89" t="s">
        <v>39</v>
      </c>
      <c r="D53" s="90" t="s">
        <v>382</v>
      </c>
      <c r="E53" s="91">
        <v>1500</v>
      </c>
      <c r="F53" s="92">
        <v>0</v>
      </c>
      <c r="G53" s="91">
        <v>0</v>
      </c>
      <c r="H53" s="92">
        <v>0</v>
      </c>
      <c r="I53" s="93">
        <v>1500</v>
      </c>
      <c r="J53" s="93">
        <f t="shared" si="1"/>
        <v>0</v>
      </c>
      <c r="K53" s="67"/>
    </row>
    <row r="54" spans="1:11" x14ac:dyDescent="0.2">
      <c r="A54" s="56" t="s">
        <v>25</v>
      </c>
      <c r="B54" s="88" t="s">
        <v>381</v>
      </c>
      <c r="C54" s="89" t="s">
        <v>39</v>
      </c>
      <c r="D54" s="90" t="s">
        <v>383</v>
      </c>
      <c r="E54" s="91">
        <v>400</v>
      </c>
      <c r="F54" s="92">
        <v>0</v>
      </c>
      <c r="G54" s="91">
        <v>0</v>
      </c>
      <c r="H54" s="92">
        <v>0</v>
      </c>
      <c r="I54" s="93">
        <v>400</v>
      </c>
      <c r="J54" s="93">
        <f t="shared" si="1"/>
        <v>0</v>
      </c>
      <c r="K54" s="67"/>
    </row>
    <row r="55" spans="1:11" x14ac:dyDescent="0.2">
      <c r="A55" s="56" t="s">
        <v>25</v>
      </c>
      <c r="B55" s="88" t="s">
        <v>384</v>
      </c>
      <c r="C55" s="89" t="s">
        <v>39</v>
      </c>
      <c r="D55" s="90" t="s">
        <v>385</v>
      </c>
      <c r="E55" s="91">
        <v>650</v>
      </c>
      <c r="F55" s="92">
        <v>0</v>
      </c>
      <c r="G55" s="91">
        <v>0</v>
      </c>
      <c r="H55" s="92">
        <v>0</v>
      </c>
      <c r="I55" s="93">
        <v>650</v>
      </c>
      <c r="J55" s="93">
        <f t="shared" si="1"/>
        <v>0</v>
      </c>
      <c r="K55" s="67"/>
    </row>
    <row r="56" spans="1:11" x14ac:dyDescent="0.2">
      <c r="A56" s="56" t="s">
        <v>25</v>
      </c>
      <c r="B56" s="88" t="s">
        <v>38</v>
      </c>
      <c r="C56" s="89" t="s">
        <v>39</v>
      </c>
      <c r="D56" s="90" t="s">
        <v>386</v>
      </c>
      <c r="E56" s="91">
        <v>390000</v>
      </c>
      <c r="F56" s="92">
        <v>0</v>
      </c>
      <c r="G56" s="91">
        <v>0</v>
      </c>
      <c r="H56" s="92">
        <v>0</v>
      </c>
      <c r="I56" s="93">
        <v>8000</v>
      </c>
      <c r="J56" s="93">
        <f t="shared" si="1"/>
        <v>382000</v>
      </c>
      <c r="K56" s="67"/>
    </row>
    <row r="57" spans="1:11" x14ac:dyDescent="0.2">
      <c r="A57" s="56" t="s">
        <v>25</v>
      </c>
      <c r="B57" s="88" t="s">
        <v>38</v>
      </c>
      <c r="C57" s="89" t="s">
        <v>39</v>
      </c>
      <c r="D57" s="90" t="s">
        <v>387</v>
      </c>
      <c r="E57" s="91">
        <v>40000</v>
      </c>
      <c r="F57" s="92">
        <v>0</v>
      </c>
      <c r="G57" s="91">
        <v>0</v>
      </c>
      <c r="H57" s="92">
        <v>0</v>
      </c>
      <c r="I57" s="93">
        <v>1000</v>
      </c>
      <c r="J57" s="93">
        <f t="shared" si="1"/>
        <v>39000</v>
      </c>
      <c r="K57" s="67"/>
    </row>
    <row r="58" spans="1:11" x14ac:dyDescent="0.2">
      <c r="A58" s="56" t="s">
        <v>25</v>
      </c>
      <c r="B58" s="88" t="s">
        <v>38</v>
      </c>
      <c r="C58" s="89" t="s">
        <v>388</v>
      </c>
      <c r="D58" s="90" t="s">
        <v>389</v>
      </c>
      <c r="E58" s="91">
        <v>10000</v>
      </c>
      <c r="F58" s="92">
        <v>0</v>
      </c>
      <c r="G58" s="91">
        <v>0</v>
      </c>
      <c r="H58" s="92">
        <v>0</v>
      </c>
      <c r="I58" s="93">
        <v>1000</v>
      </c>
      <c r="J58" s="93">
        <f t="shared" si="1"/>
        <v>9000</v>
      </c>
      <c r="K58" s="67"/>
    </row>
    <row r="59" spans="1:11" x14ac:dyDescent="0.2">
      <c r="A59" s="56" t="s">
        <v>25</v>
      </c>
      <c r="B59" s="88" t="s">
        <v>38</v>
      </c>
      <c r="C59" s="89" t="s">
        <v>390</v>
      </c>
      <c r="D59" s="90" t="s">
        <v>391</v>
      </c>
      <c r="E59" s="91">
        <v>17000</v>
      </c>
      <c r="F59" s="92">
        <v>685.03</v>
      </c>
      <c r="G59" s="91">
        <v>0</v>
      </c>
      <c r="H59" s="92">
        <v>0</v>
      </c>
      <c r="I59" s="93">
        <v>1000</v>
      </c>
      <c r="J59" s="93">
        <f t="shared" si="1"/>
        <v>15314.97</v>
      </c>
      <c r="K59" s="67"/>
    </row>
    <row r="60" spans="1:11" x14ac:dyDescent="0.2">
      <c r="A60" s="56" t="s">
        <v>25</v>
      </c>
      <c r="B60" s="88" t="s">
        <v>38</v>
      </c>
      <c r="C60" s="89" t="s">
        <v>392</v>
      </c>
      <c r="D60" s="90" t="s">
        <v>393</v>
      </c>
      <c r="E60" s="91">
        <v>140000</v>
      </c>
      <c r="F60" s="92">
        <v>2232.7600000000002</v>
      </c>
      <c r="G60" s="91">
        <v>0</v>
      </c>
      <c r="H60" s="92">
        <v>2000</v>
      </c>
      <c r="I60" s="93">
        <v>3210</v>
      </c>
      <c r="J60" s="93">
        <f t="shared" si="1"/>
        <v>132557.24</v>
      </c>
      <c r="K60" s="67"/>
    </row>
    <row r="61" spans="1:11" x14ac:dyDescent="0.2">
      <c r="A61" s="56" t="s">
        <v>25</v>
      </c>
      <c r="B61" s="88" t="s">
        <v>38</v>
      </c>
      <c r="C61" s="89" t="s">
        <v>698</v>
      </c>
      <c r="D61" s="90" t="s">
        <v>699</v>
      </c>
      <c r="E61" s="91">
        <v>100000</v>
      </c>
      <c r="F61" s="92">
        <v>0</v>
      </c>
      <c r="G61" s="91">
        <v>10500</v>
      </c>
      <c r="H61" s="92">
        <v>10500</v>
      </c>
      <c r="I61" s="93">
        <v>10500</v>
      </c>
      <c r="J61" s="93">
        <f t="shared" si="1"/>
        <v>79000</v>
      </c>
      <c r="K61" s="67"/>
    </row>
    <row r="62" spans="1:11" x14ac:dyDescent="0.2">
      <c r="A62" s="56" t="s">
        <v>25</v>
      </c>
      <c r="B62" s="88" t="s">
        <v>38</v>
      </c>
      <c r="C62" s="89" t="s">
        <v>700</v>
      </c>
      <c r="D62" s="90" t="s">
        <v>701</v>
      </c>
      <c r="E62" s="91">
        <v>35000</v>
      </c>
      <c r="F62" s="92">
        <v>0</v>
      </c>
      <c r="G62" s="91">
        <v>0</v>
      </c>
      <c r="H62" s="92">
        <v>2000</v>
      </c>
      <c r="I62" s="93">
        <v>2000</v>
      </c>
      <c r="J62" s="93">
        <f t="shared" si="1"/>
        <v>31000</v>
      </c>
      <c r="K62" s="67"/>
    </row>
    <row r="63" spans="1:11" x14ac:dyDescent="0.2">
      <c r="A63" s="56" t="s">
        <v>25</v>
      </c>
      <c r="B63" s="88" t="s">
        <v>38</v>
      </c>
      <c r="C63" s="89" t="s">
        <v>394</v>
      </c>
      <c r="D63" s="90" t="s">
        <v>395</v>
      </c>
      <c r="E63" s="91">
        <v>35000</v>
      </c>
      <c r="F63" s="92">
        <v>0</v>
      </c>
      <c r="G63" s="91">
        <v>0</v>
      </c>
      <c r="H63" s="92">
        <v>15500</v>
      </c>
      <c r="I63" s="93">
        <v>34500</v>
      </c>
      <c r="J63" s="93">
        <f t="shared" si="1"/>
        <v>-15000</v>
      </c>
      <c r="K63" s="67"/>
    </row>
    <row r="64" spans="1:11" x14ac:dyDescent="0.2">
      <c r="A64" s="56" t="s">
        <v>25</v>
      </c>
      <c r="B64" s="88" t="s">
        <v>330</v>
      </c>
      <c r="C64" s="89" t="s">
        <v>396</v>
      </c>
      <c r="D64" s="90" t="s">
        <v>397</v>
      </c>
      <c r="E64" s="91">
        <v>409364.86</v>
      </c>
      <c r="F64" s="92">
        <v>314286.89</v>
      </c>
      <c r="G64" s="91">
        <v>20200</v>
      </c>
      <c r="H64" s="92">
        <v>50200</v>
      </c>
      <c r="I64" s="93">
        <v>40000</v>
      </c>
      <c r="J64" s="93">
        <f t="shared" si="1"/>
        <v>4877.9699999999721</v>
      </c>
      <c r="K64" s="67"/>
    </row>
    <row r="65" spans="1:11" x14ac:dyDescent="0.2">
      <c r="A65" s="56" t="s">
        <v>25</v>
      </c>
      <c r="B65" s="88" t="s">
        <v>398</v>
      </c>
      <c r="C65" s="89" t="s">
        <v>39</v>
      </c>
      <c r="D65" s="90" t="s">
        <v>399</v>
      </c>
      <c r="E65" s="91">
        <v>50000</v>
      </c>
      <c r="F65" s="92">
        <v>0</v>
      </c>
      <c r="G65" s="91">
        <v>0</v>
      </c>
      <c r="H65" s="92">
        <v>0</v>
      </c>
      <c r="I65" s="93">
        <v>50000</v>
      </c>
      <c r="J65" s="93">
        <f t="shared" si="1"/>
        <v>0</v>
      </c>
      <c r="K65" s="67"/>
    </row>
    <row r="66" spans="1:11" x14ac:dyDescent="0.2">
      <c r="A66" s="56" t="s">
        <v>25</v>
      </c>
      <c r="B66" s="88" t="s">
        <v>398</v>
      </c>
      <c r="C66" s="89" t="s">
        <v>702</v>
      </c>
      <c r="D66" s="90" t="s">
        <v>703</v>
      </c>
      <c r="E66" s="91">
        <v>50000</v>
      </c>
      <c r="F66" s="92">
        <v>0</v>
      </c>
      <c r="G66" s="91">
        <v>50000</v>
      </c>
      <c r="H66" s="92">
        <v>5239.6000000000004</v>
      </c>
      <c r="I66" s="93">
        <v>5239.6000000000004</v>
      </c>
      <c r="J66" s="93">
        <f t="shared" si="1"/>
        <v>39520.800000000003</v>
      </c>
      <c r="K66" s="67"/>
    </row>
    <row r="67" spans="1:11" ht="13.5" thickBot="1" x14ac:dyDescent="0.25">
      <c r="A67" s="56" t="s">
        <v>25</v>
      </c>
      <c r="B67" s="88" t="s">
        <v>704</v>
      </c>
      <c r="C67" s="89" t="s">
        <v>705</v>
      </c>
      <c r="D67" s="90" t="s">
        <v>706</v>
      </c>
      <c r="E67" s="91">
        <v>110000</v>
      </c>
      <c r="F67" s="92">
        <v>0</v>
      </c>
      <c r="G67" s="91">
        <v>3500</v>
      </c>
      <c r="H67" s="92">
        <v>3500</v>
      </c>
      <c r="I67" s="93">
        <v>3000</v>
      </c>
      <c r="J67" s="93">
        <f t="shared" si="1"/>
        <v>103500</v>
      </c>
      <c r="K67" s="67"/>
    </row>
    <row r="68" spans="1:11" ht="13.5" thickBot="1" x14ac:dyDescent="0.25">
      <c r="A68" s="56" t="s">
        <v>25</v>
      </c>
      <c r="B68" s="83" t="s">
        <v>319</v>
      </c>
      <c r="C68" s="84"/>
      <c r="D68" s="85"/>
      <c r="E68" s="86">
        <v>1689628.86</v>
      </c>
      <c r="F68" s="87">
        <v>319103.02</v>
      </c>
      <c r="G68" s="86">
        <v>139460.6</v>
      </c>
      <c r="H68" s="87">
        <v>144200.20000000001</v>
      </c>
      <c r="I68" s="87">
        <v>275476.2</v>
      </c>
      <c r="J68" s="87">
        <v>950849.44</v>
      </c>
      <c r="K68" s="67"/>
    </row>
    <row r="69" spans="1:11" ht="13.5" thickBot="1" x14ac:dyDescent="0.25">
      <c r="A69" s="56" t="s">
        <v>25</v>
      </c>
      <c r="B69" s="94"/>
      <c r="C69" s="95"/>
      <c r="D69" s="96" t="s">
        <v>65</v>
      </c>
      <c r="E69" s="97">
        <f>SUM(E12:E68)/2</f>
        <v>3445486.8600000003</v>
      </c>
      <c r="F69" s="98">
        <f>SUM(F12:F68)/2</f>
        <v>375974.41500000004</v>
      </c>
      <c r="G69" s="97">
        <f>SUM(G12:G68)/2</f>
        <v>338318.6</v>
      </c>
      <c r="H69" s="99">
        <f>SUM(H12:H68)/2</f>
        <v>341058.19999999995</v>
      </c>
      <c r="I69" s="99">
        <f>SUM(I12:I68)/2</f>
        <v>550926.19999999995</v>
      </c>
      <c r="J69" s="99">
        <f>E69-(F69+H69+I69)</f>
        <v>2177528.0450000004</v>
      </c>
      <c r="K69" s="100"/>
    </row>
    <row r="70" spans="1:11" x14ac:dyDescent="0.2">
      <c r="A70" s="56" t="s">
        <v>25</v>
      </c>
      <c r="C70" s="68"/>
      <c r="E70" s="67"/>
      <c r="F70" s="67"/>
      <c r="G70" s="67"/>
      <c r="H70" s="67"/>
      <c r="I70" s="67"/>
      <c r="J70" s="67"/>
      <c r="K70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3:K50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13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400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401</v>
      </c>
      <c r="C13" s="89" t="s">
        <v>39</v>
      </c>
      <c r="D13" s="90" t="s">
        <v>402</v>
      </c>
      <c r="E13" s="91">
        <v>16000</v>
      </c>
      <c r="F13" s="92">
        <v>0</v>
      </c>
      <c r="G13" s="91">
        <v>0</v>
      </c>
      <c r="H13" s="92">
        <v>0</v>
      </c>
      <c r="I13" s="93">
        <v>4000</v>
      </c>
      <c r="J13" s="93">
        <f t="shared" ref="J13:J47" si="0">E13-(F13+H13+I13)</f>
        <v>12000</v>
      </c>
      <c r="K13" s="67"/>
    </row>
    <row r="14" spans="1:11" x14ac:dyDescent="0.2">
      <c r="A14" s="56" t="s">
        <v>25</v>
      </c>
      <c r="B14" s="88" t="s">
        <v>707</v>
      </c>
      <c r="C14" s="89" t="s">
        <v>708</v>
      </c>
      <c r="D14" s="90" t="s">
        <v>709</v>
      </c>
      <c r="E14" s="91">
        <v>10000</v>
      </c>
      <c r="F14" s="92">
        <v>0</v>
      </c>
      <c r="G14" s="91">
        <v>10000</v>
      </c>
      <c r="H14" s="92">
        <v>10000</v>
      </c>
      <c r="I14" s="93">
        <v>7500</v>
      </c>
      <c r="J14" s="93">
        <f t="shared" si="0"/>
        <v>-7500</v>
      </c>
      <c r="K14" s="67"/>
    </row>
    <row r="15" spans="1:11" x14ac:dyDescent="0.2">
      <c r="A15" s="56" t="s">
        <v>25</v>
      </c>
      <c r="B15" s="88" t="s">
        <v>710</v>
      </c>
      <c r="C15" s="89" t="s">
        <v>711</v>
      </c>
      <c r="D15" s="90" t="s">
        <v>712</v>
      </c>
      <c r="E15" s="91">
        <v>2200</v>
      </c>
      <c r="F15" s="92">
        <v>0</v>
      </c>
      <c r="G15" s="91">
        <v>0</v>
      </c>
      <c r="H15" s="92">
        <v>2200</v>
      </c>
      <c r="I15" s="93">
        <v>2100</v>
      </c>
      <c r="J15" s="93">
        <f t="shared" si="0"/>
        <v>-2100</v>
      </c>
      <c r="K15" s="67"/>
    </row>
    <row r="16" spans="1:11" x14ac:dyDescent="0.2">
      <c r="A16" s="56" t="s">
        <v>25</v>
      </c>
      <c r="B16" s="88" t="s">
        <v>403</v>
      </c>
      <c r="C16" s="89" t="s">
        <v>39</v>
      </c>
      <c r="D16" s="90" t="s">
        <v>404</v>
      </c>
      <c r="E16" s="91">
        <v>4500</v>
      </c>
      <c r="F16" s="92">
        <v>0</v>
      </c>
      <c r="G16" s="91">
        <v>0</v>
      </c>
      <c r="H16" s="92">
        <v>0</v>
      </c>
      <c r="I16" s="93">
        <v>6000</v>
      </c>
      <c r="J16" s="93">
        <f t="shared" si="0"/>
        <v>-1500</v>
      </c>
      <c r="K16" s="67"/>
    </row>
    <row r="17" spans="1:11" x14ac:dyDescent="0.2">
      <c r="A17" s="56" t="s">
        <v>25</v>
      </c>
      <c r="B17" s="88" t="s">
        <v>403</v>
      </c>
      <c r="C17" s="89" t="s">
        <v>39</v>
      </c>
      <c r="D17" s="90" t="s">
        <v>405</v>
      </c>
      <c r="E17" s="91">
        <v>6000</v>
      </c>
      <c r="F17" s="92">
        <v>0</v>
      </c>
      <c r="G17" s="91">
        <v>0</v>
      </c>
      <c r="H17" s="92">
        <v>0</v>
      </c>
      <c r="I17" s="93">
        <v>2000</v>
      </c>
      <c r="J17" s="93">
        <f t="shared" si="0"/>
        <v>4000</v>
      </c>
      <c r="K17" s="67"/>
    </row>
    <row r="18" spans="1:11" x14ac:dyDescent="0.2">
      <c r="A18" s="56" t="s">
        <v>25</v>
      </c>
      <c r="B18" s="88" t="s">
        <v>403</v>
      </c>
      <c r="C18" s="89" t="s">
        <v>406</v>
      </c>
      <c r="D18" s="90" t="s">
        <v>407</v>
      </c>
      <c r="E18" s="91">
        <v>6300</v>
      </c>
      <c r="F18" s="92">
        <v>2353.19</v>
      </c>
      <c r="G18" s="91">
        <v>1445</v>
      </c>
      <c r="H18" s="92">
        <v>3000</v>
      </c>
      <c r="I18" s="93">
        <v>2200</v>
      </c>
      <c r="J18" s="93">
        <f t="shared" si="0"/>
        <v>-1253.1900000000005</v>
      </c>
      <c r="K18" s="67"/>
    </row>
    <row r="19" spans="1:11" x14ac:dyDescent="0.2">
      <c r="A19" s="56" t="s">
        <v>25</v>
      </c>
      <c r="B19" s="88" t="s">
        <v>403</v>
      </c>
      <c r="C19" s="89" t="s">
        <v>408</v>
      </c>
      <c r="D19" s="90" t="s">
        <v>409</v>
      </c>
      <c r="E19" s="91">
        <v>8200</v>
      </c>
      <c r="F19" s="92">
        <v>2430.0700000000002</v>
      </c>
      <c r="G19" s="91">
        <v>2500</v>
      </c>
      <c r="H19" s="92">
        <v>2500</v>
      </c>
      <c r="I19" s="93">
        <v>1285</v>
      </c>
      <c r="J19" s="93">
        <f t="shared" si="0"/>
        <v>1984.9300000000003</v>
      </c>
      <c r="K19" s="67"/>
    </row>
    <row r="20" spans="1:11" x14ac:dyDescent="0.2">
      <c r="A20" s="56" t="s">
        <v>25</v>
      </c>
      <c r="B20" s="88" t="s">
        <v>403</v>
      </c>
      <c r="C20" s="89" t="s">
        <v>410</v>
      </c>
      <c r="D20" s="90" t="s">
        <v>411</v>
      </c>
      <c r="E20" s="91">
        <v>25000</v>
      </c>
      <c r="F20" s="92">
        <v>1452.62</v>
      </c>
      <c r="G20" s="91">
        <v>5000</v>
      </c>
      <c r="H20" s="92">
        <v>5000</v>
      </c>
      <c r="I20" s="93">
        <v>3400</v>
      </c>
      <c r="J20" s="93">
        <f t="shared" si="0"/>
        <v>15147.380000000001</v>
      </c>
      <c r="K20" s="67"/>
    </row>
    <row r="21" spans="1:11" x14ac:dyDescent="0.2">
      <c r="A21" s="56" t="s">
        <v>25</v>
      </c>
      <c r="B21" s="88" t="s">
        <v>403</v>
      </c>
      <c r="C21" s="89" t="s">
        <v>713</v>
      </c>
      <c r="D21" s="90" t="s">
        <v>714</v>
      </c>
      <c r="E21" s="91">
        <v>12500</v>
      </c>
      <c r="F21" s="92">
        <v>227.29</v>
      </c>
      <c r="G21" s="91">
        <v>12200</v>
      </c>
      <c r="H21" s="92">
        <v>12200</v>
      </c>
      <c r="I21" s="93">
        <v>5700</v>
      </c>
      <c r="J21" s="93">
        <f t="shared" si="0"/>
        <v>-5627.2900000000009</v>
      </c>
      <c r="K21" s="67"/>
    </row>
    <row r="22" spans="1:11" x14ac:dyDescent="0.2">
      <c r="A22" s="56" t="s">
        <v>25</v>
      </c>
      <c r="B22" s="88" t="s">
        <v>403</v>
      </c>
      <c r="C22" s="89" t="s">
        <v>412</v>
      </c>
      <c r="D22" s="90" t="s">
        <v>413</v>
      </c>
      <c r="E22" s="91">
        <v>95500</v>
      </c>
      <c r="F22" s="92">
        <v>0</v>
      </c>
      <c r="G22" s="91">
        <v>5500</v>
      </c>
      <c r="H22" s="92">
        <v>5500</v>
      </c>
      <c r="I22" s="93">
        <v>3000</v>
      </c>
      <c r="J22" s="93">
        <f t="shared" si="0"/>
        <v>87000</v>
      </c>
      <c r="K22" s="67"/>
    </row>
    <row r="23" spans="1:11" x14ac:dyDescent="0.2">
      <c r="A23" s="56" t="s">
        <v>25</v>
      </c>
      <c r="B23" s="88" t="s">
        <v>403</v>
      </c>
      <c r="C23" s="89" t="s">
        <v>715</v>
      </c>
      <c r="D23" s="90" t="s">
        <v>716</v>
      </c>
      <c r="E23" s="91">
        <v>4000</v>
      </c>
      <c r="F23" s="92">
        <v>0</v>
      </c>
      <c r="G23" s="91">
        <v>1500</v>
      </c>
      <c r="H23" s="92">
        <v>1500</v>
      </c>
      <c r="I23" s="93">
        <v>1000</v>
      </c>
      <c r="J23" s="93">
        <f t="shared" si="0"/>
        <v>1500</v>
      </c>
      <c r="K23" s="67"/>
    </row>
    <row r="24" spans="1:11" x14ac:dyDescent="0.2">
      <c r="A24" s="56" t="s">
        <v>25</v>
      </c>
      <c r="B24" s="88" t="s">
        <v>403</v>
      </c>
      <c r="C24" s="89" t="s">
        <v>414</v>
      </c>
      <c r="D24" s="90" t="s">
        <v>415</v>
      </c>
      <c r="E24" s="91">
        <v>25000</v>
      </c>
      <c r="F24" s="92">
        <v>0</v>
      </c>
      <c r="G24" s="91">
        <v>500</v>
      </c>
      <c r="H24" s="92">
        <v>500</v>
      </c>
      <c r="I24" s="93">
        <v>2000</v>
      </c>
      <c r="J24" s="93">
        <f t="shared" si="0"/>
        <v>22500</v>
      </c>
      <c r="K24" s="67"/>
    </row>
    <row r="25" spans="1:11" x14ac:dyDescent="0.2">
      <c r="A25" s="56" t="s">
        <v>25</v>
      </c>
      <c r="B25" s="88" t="s">
        <v>403</v>
      </c>
      <c r="C25" s="89" t="s">
        <v>416</v>
      </c>
      <c r="D25" s="90" t="s">
        <v>417</v>
      </c>
      <c r="E25" s="91">
        <v>5000</v>
      </c>
      <c r="F25" s="92">
        <v>0</v>
      </c>
      <c r="G25" s="91">
        <v>1000</v>
      </c>
      <c r="H25" s="92">
        <v>1000</v>
      </c>
      <c r="I25" s="93">
        <v>1000</v>
      </c>
      <c r="J25" s="93">
        <f t="shared" si="0"/>
        <v>3000</v>
      </c>
      <c r="K25" s="67"/>
    </row>
    <row r="26" spans="1:11" x14ac:dyDescent="0.2">
      <c r="A26" s="56" t="s">
        <v>25</v>
      </c>
      <c r="B26" s="88" t="s">
        <v>418</v>
      </c>
      <c r="C26" s="89" t="s">
        <v>419</v>
      </c>
      <c r="D26" s="90" t="s">
        <v>420</v>
      </c>
      <c r="E26" s="91">
        <v>16500</v>
      </c>
      <c r="F26" s="92">
        <v>0</v>
      </c>
      <c r="G26" s="91">
        <v>0</v>
      </c>
      <c r="H26" s="92">
        <v>0</v>
      </c>
      <c r="I26" s="93">
        <v>4000</v>
      </c>
      <c r="J26" s="93">
        <f t="shared" si="0"/>
        <v>12500</v>
      </c>
      <c r="K26" s="67"/>
    </row>
    <row r="27" spans="1:11" x14ac:dyDescent="0.2">
      <c r="A27" s="56" t="s">
        <v>25</v>
      </c>
      <c r="B27" s="88" t="s">
        <v>421</v>
      </c>
      <c r="C27" s="89" t="s">
        <v>39</v>
      </c>
      <c r="D27" s="90" t="s">
        <v>422</v>
      </c>
      <c r="E27" s="91">
        <v>2490</v>
      </c>
      <c r="F27" s="92">
        <v>0</v>
      </c>
      <c r="G27" s="91">
        <v>0</v>
      </c>
      <c r="H27" s="92">
        <v>0</v>
      </c>
      <c r="I27" s="93">
        <v>2490</v>
      </c>
      <c r="J27" s="93">
        <f t="shared" si="0"/>
        <v>0</v>
      </c>
      <c r="K27" s="67"/>
    </row>
    <row r="28" spans="1:11" x14ac:dyDescent="0.2">
      <c r="A28" s="56" t="s">
        <v>25</v>
      </c>
      <c r="B28" s="88" t="s">
        <v>423</v>
      </c>
      <c r="C28" s="89" t="s">
        <v>39</v>
      </c>
      <c r="D28" s="90" t="s">
        <v>424</v>
      </c>
      <c r="E28" s="91">
        <v>2562</v>
      </c>
      <c r="F28" s="92">
        <v>0</v>
      </c>
      <c r="G28" s="91">
        <v>0</v>
      </c>
      <c r="H28" s="92">
        <v>0</v>
      </c>
      <c r="I28" s="93">
        <v>1098</v>
      </c>
      <c r="J28" s="93">
        <f t="shared" si="0"/>
        <v>1464</v>
      </c>
      <c r="K28" s="67"/>
    </row>
    <row r="29" spans="1:11" x14ac:dyDescent="0.2">
      <c r="A29" s="56" t="s">
        <v>25</v>
      </c>
      <c r="B29" s="88" t="s">
        <v>423</v>
      </c>
      <c r="C29" s="89" t="s">
        <v>39</v>
      </c>
      <c r="D29" s="90" t="s">
        <v>425</v>
      </c>
      <c r="E29" s="91">
        <v>400</v>
      </c>
      <c r="F29" s="92">
        <v>0</v>
      </c>
      <c r="G29" s="91">
        <v>0</v>
      </c>
      <c r="H29" s="92">
        <v>0</v>
      </c>
      <c r="I29" s="93">
        <v>400</v>
      </c>
      <c r="J29" s="93">
        <f t="shared" si="0"/>
        <v>0</v>
      </c>
      <c r="K29" s="67"/>
    </row>
    <row r="30" spans="1:11" x14ac:dyDescent="0.2">
      <c r="A30" s="56" t="s">
        <v>25</v>
      </c>
      <c r="B30" s="88" t="s">
        <v>57</v>
      </c>
      <c r="C30" s="89" t="s">
        <v>426</v>
      </c>
      <c r="D30" s="90" t="s">
        <v>427</v>
      </c>
      <c r="E30" s="91">
        <v>240000</v>
      </c>
      <c r="F30" s="92">
        <v>16856.509999999998</v>
      </c>
      <c r="G30" s="91">
        <v>29656.5</v>
      </c>
      <c r="H30" s="92">
        <v>29656.5</v>
      </c>
      <c r="I30" s="93">
        <v>173000</v>
      </c>
      <c r="J30" s="93">
        <f t="shared" si="0"/>
        <v>20486.989999999991</v>
      </c>
      <c r="K30" s="67"/>
    </row>
    <row r="31" spans="1:11" x14ac:dyDescent="0.2">
      <c r="A31" s="56" t="s">
        <v>25</v>
      </c>
      <c r="B31" s="88" t="s">
        <v>57</v>
      </c>
      <c r="C31" s="89" t="s">
        <v>428</v>
      </c>
      <c r="D31" s="90" t="s">
        <v>429</v>
      </c>
      <c r="E31" s="91">
        <v>63000</v>
      </c>
      <c r="F31" s="92">
        <v>3326.03</v>
      </c>
      <c r="G31" s="91">
        <v>56592</v>
      </c>
      <c r="H31" s="92">
        <v>51950.400000000001</v>
      </c>
      <c r="I31" s="93">
        <v>3000</v>
      </c>
      <c r="J31" s="93">
        <f t="shared" si="0"/>
        <v>4723.57</v>
      </c>
      <c r="K31" s="67"/>
    </row>
    <row r="32" spans="1:11" x14ac:dyDescent="0.2">
      <c r="A32" s="56" t="s">
        <v>25</v>
      </c>
      <c r="B32" s="88" t="s">
        <v>430</v>
      </c>
      <c r="C32" s="89" t="s">
        <v>39</v>
      </c>
      <c r="D32" s="90" t="s">
        <v>431</v>
      </c>
      <c r="E32" s="91">
        <v>10000</v>
      </c>
      <c r="F32" s="92">
        <v>0</v>
      </c>
      <c r="G32" s="91">
        <v>0</v>
      </c>
      <c r="H32" s="92">
        <v>0</v>
      </c>
      <c r="I32" s="93">
        <v>14000</v>
      </c>
      <c r="J32" s="93">
        <f t="shared" si="0"/>
        <v>-4000</v>
      </c>
      <c r="K32" s="67"/>
    </row>
    <row r="33" spans="1:11" x14ac:dyDescent="0.2">
      <c r="A33" s="56" t="s">
        <v>25</v>
      </c>
      <c r="B33" s="88" t="s">
        <v>330</v>
      </c>
      <c r="C33" s="89" t="s">
        <v>39</v>
      </c>
      <c r="D33" s="90" t="s">
        <v>432</v>
      </c>
      <c r="E33" s="91">
        <v>35000</v>
      </c>
      <c r="F33" s="92">
        <v>0</v>
      </c>
      <c r="G33" s="91">
        <v>0</v>
      </c>
      <c r="H33" s="92">
        <v>0</v>
      </c>
      <c r="I33" s="93">
        <v>5000</v>
      </c>
      <c r="J33" s="93">
        <f t="shared" si="0"/>
        <v>30000</v>
      </c>
      <c r="K33" s="67"/>
    </row>
    <row r="34" spans="1:11" x14ac:dyDescent="0.2">
      <c r="A34" s="56" t="s">
        <v>25</v>
      </c>
      <c r="B34" s="88" t="s">
        <v>330</v>
      </c>
      <c r="C34" s="89" t="s">
        <v>39</v>
      </c>
      <c r="D34" s="90" t="s">
        <v>433</v>
      </c>
      <c r="E34" s="91">
        <v>40000</v>
      </c>
      <c r="F34" s="92">
        <v>0</v>
      </c>
      <c r="G34" s="91">
        <v>0</v>
      </c>
      <c r="H34" s="92">
        <v>0</v>
      </c>
      <c r="I34" s="93">
        <v>10000</v>
      </c>
      <c r="J34" s="93">
        <f t="shared" si="0"/>
        <v>30000</v>
      </c>
      <c r="K34" s="67"/>
    </row>
    <row r="35" spans="1:11" x14ac:dyDescent="0.2">
      <c r="A35" s="56" t="s">
        <v>25</v>
      </c>
      <c r="B35" s="88" t="s">
        <v>330</v>
      </c>
      <c r="C35" s="89" t="s">
        <v>717</v>
      </c>
      <c r="D35" s="90" t="s">
        <v>718</v>
      </c>
      <c r="E35" s="91">
        <v>1500000</v>
      </c>
      <c r="F35" s="92">
        <v>304.95</v>
      </c>
      <c r="G35" s="91">
        <v>110760</v>
      </c>
      <c r="H35" s="92">
        <v>100760</v>
      </c>
      <c r="I35" s="93">
        <v>100760</v>
      </c>
      <c r="J35" s="93">
        <f t="shared" si="0"/>
        <v>1298175.05</v>
      </c>
      <c r="K35" s="67"/>
    </row>
    <row r="36" spans="1:11" x14ac:dyDescent="0.2">
      <c r="A36" s="56" t="s">
        <v>25</v>
      </c>
      <c r="B36" s="88" t="s">
        <v>719</v>
      </c>
      <c r="C36" s="89" t="s">
        <v>720</v>
      </c>
      <c r="D36" s="90" t="s">
        <v>721</v>
      </c>
      <c r="E36" s="91">
        <v>4562</v>
      </c>
      <c r="F36" s="92">
        <v>0</v>
      </c>
      <c r="G36" s="91">
        <v>4562</v>
      </c>
      <c r="H36" s="92">
        <v>4562</v>
      </c>
      <c r="I36" s="93">
        <v>2000</v>
      </c>
      <c r="J36" s="93">
        <f t="shared" si="0"/>
        <v>-2000</v>
      </c>
      <c r="K36" s="67"/>
    </row>
    <row r="37" spans="1:11" x14ac:dyDescent="0.2">
      <c r="A37" s="56" t="s">
        <v>25</v>
      </c>
      <c r="B37" s="88" t="s">
        <v>434</v>
      </c>
      <c r="C37" s="89" t="s">
        <v>39</v>
      </c>
      <c r="D37" s="90" t="s">
        <v>435</v>
      </c>
      <c r="E37" s="91">
        <v>900</v>
      </c>
      <c r="F37" s="92">
        <v>0</v>
      </c>
      <c r="G37" s="91">
        <v>0</v>
      </c>
      <c r="H37" s="92">
        <v>0</v>
      </c>
      <c r="I37" s="93">
        <v>900</v>
      </c>
      <c r="J37" s="93">
        <f t="shared" si="0"/>
        <v>0</v>
      </c>
      <c r="K37" s="67"/>
    </row>
    <row r="38" spans="1:11" x14ac:dyDescent="0.2">
      <c r="A38" s="56" t="s">
        <v>25</v>
      </c>
      <c r="B38" s="88" t="s">
        <v>434</v>
      </c>
      <c r="C38" s="89" t="s">
        <v>722</v>
      </c>
      <c r="D38" s="90" t="s">
        <v>723</v>
      </c>
      <c r="E38" s="91">
        <v>662000</v>
      </c>
      <c r="F38" s="92">
        <v>47939.19</v>
      </c>
      <c r="G38" s="91">
        <v>12000</v>
      </c>
      <c r="H38" s="92">
        <v>12000</v>
      </c>
      <c r="I38" s="93">
        <v>8000</v>
      </c>
      <c r="J38" s="93">
        <f t="shared" si="0"/>
        <v>594060.81000000006</v>
      </c>
      <c r="K38" s="67"/>
    </row>
    <row r="39" spans="1:11" x14ac:dyDescent="0.2">
      <c r="A39" s="56" t="s">
        <v>25</v>
      </c>
      <c r="B39" s="88" t="s">
        <v>434</v>
      </c>
      <c r="C39" s="89" t="s">
        <v>436</v>
      </c>
      <c r="D39" s="90" t="s">
        <v>437</v>
      </c>
      <c r="E39" s="91">
        <v>1900</v>
      </c>
      <c r="F39" s="92">
        <v>0</v>
      </c>
      <c r="G39" s="91">
        <v>0</v>
      </c>
      <c r="H39" s="92">
        <v>0</v>
      </c>
      <c r="I39" s="93">
        <v>750</v>
      </c>
      <c r="J39" s="93">
        <f t="shared" si="0"/>
        <v>1150</v>
      </c>
      <c r="K39" s="67"/>
    </row>
    <row r="40" spans="1:11" x14ac:dyDescent="0.2">
      <c r="A40" s="56" t="s">
        <v>25</v>
      </c>
      <c r="B40" s="88" t="s">
        <v>434</v>
      </c>
      <c r="C40" s="89" t="s">
        <v>724</v>
      </c>
      <c r="D40" s="90" t="s">
        <v>725</v>
      </c>
      <c r="E40" s="91">
        <v>3388</v>
      </c>
      <c r="F40" s="92">
        <v>0</v>
      </c>
      <c r="G40" s="91">
        <v>3388</v>
      </c>
      <c r="H40" s="92">
        <v>3388</v>
      </c>
      <c r="I40" s="93">
        <v>1588</v>
      </c>
      <c r="J40" s="93">
        <f t="shared" si="0"/>
        <v>-1588</v>
      </c>
      <c r="K40" s="67"/>
    </row>
    <row r="41" spans="1:11" x14ac:dyDescent="0.2">
      <c r="A41" s="56" t="s">
        <v>25</v>
      </c>
      <c r="B41" s="88" t="s">
        <v>438</v>
      </c>
      <c r="C41" s="89" t="s">
        <v>39</v>
      </c>
      <c r="D41" s="90" t="s">
        <v>439</v>
      </c>
      <c r="E41" s="91">
        <v>4000</v>
      </c>
      <c r="F41" s="92">
        <v>0</v>
      </c>
      <c r="G41" s="91">
        <v>0</v>
      </c>
      <c r="H41" s="92">
        <v>0</v>
      </c>
      <c r="I41" s="93">
        <v>4000</v>
      </c>
      <c r="J41" s="93">
        <f t="shared" si="0"/>
        <v>0</v>
      </c>
      <c r="K41" s="67"/>
    </row>
    <row r="42" spans="1:11" x14ac:dyDescent="0.2">
      <c r="A42" s="56" t="s">
        <v>25</v>
      </c>
      <c r="B42" s="88" t="s">
        <v>440</v>
      </c>
      <c r="C42" s="89" t="s">
        <v>441</v>
      </c>
      <c r="D42" s="90" t="s">
        <v>442</v>
      </c>
      <c r="E42" s="91">
        <v>89854.27</v>
      </c>
      <c r="F42" s="92">
        <v>76956.69</v>
      </c>
      <c r="G42" s="91">
        <v>2600</v>
      </c>
      <c r="H42" s="92">
        <v>2600</v>
      </c>
      <c r="I42" s="93">
        <v>2000</v>
      </c>
      <c r="J42" s="93">
        <f t="shared" si="0"/>
        <v>8297.5800000000017</v>
      </c>
      <c r="K42" s="67"/>
    </row>
    <row r="43" spans="1:11" x14ac:dyDescent="0.2">
      <c r="A43" s="56" t="s">
        <v>25</v>
      </c>
      <c r="B43" s="88" t="s">
        <v>440</v>
      </c>
      <c r="C43" s="89" t="s">
        <v>443</v>
      </c>
      <c r="D43" s="90" t="s">
        <v>444</v>
      </c>
      <c r="E43" s="91">
        <v>81756</v>
      </c>
      <c r="F43" s="92">
        <v>924.15</v>
      </c>
      <c r="G43" s="91">
        <v>2000</v>
      </c>
      <c r="H43" s="92">
        <v>2000</v>
      </c>
      <c r="I43" s="93">
        <v>4177</v>
      </c>
      <c r="J43" s="93">
        <f t="shared" si="0"/>
        <v>74654.850000000006</v>
      </c>
      <c r="K43" s="67"/>
    </row>
    <row r="44" spans="1:11" x14ac:dyDescent="0.2">
      <c r="A44" s="56" t="s">
        <v>25</v>
      </c>
      <c r="B44" s="88" t="s">
        <v>440</v>
      </c>
      <c r="C44" s="89" t="s">
        <v>726</v>
      </c>
      <c r="D44" s="90" t="s">
        <v>727</v>
      </c>
      <c r="E44" s="91">
        <v>750</v>
      </c>
      <c r="F44" s="92">
        <v>0</v>
      </c>
      <c r="G44" s="91">
        <v>750</v>
      </c>
      <c r="H44" s="92">
        <v>750</v>
      </c>
      <c r="I44" s="93">
        <v>601.5</v>
      </c>
      <c r="J44" s="93">
        <f t="shared" si="0"/>
        <v>-601.5</v>
      </c>
      <c r="K44" s="67"/>
    </row>
    <row r="45" spans="1:11" x14ac:dyDescent="0.2">
      <c r="A45" s="56" t="s">
        <v>25</v>
      </c>
      <c r="B45" s="88" t="s">
        <v>445</v>
      </c>
      <c r="C45" s="89" t="s">
        <v>446</v>
      </c>
      <c r="D45" s="90" t="s">
        <v>447</v>
      </c>
      <c r="E45" s="91">
        <v>4500</v>
      </c>
      <c r="F45" s="92">
        <v>0</v>
      </c>
      <c r="G45" s="91">
        <v>1850</v>
      </c>
      <c r="H45" s="92">
        <v>1850</v>
      </c>
      <c r="I45" s="93">
        <v>3650</v>
      </c>
      <c r="J45" s="93">
        <f t="shared" si="0"/>
        <v>-1000</v>
      </c>
      <c r="K45" s="67"/>
    </row>
    <row r="46" spans="1:11" x14ac:dyDescent="0.2">
      <c r="A46" s="56" t="s">
        <v>25</v>
      </c>
      <c r="B46" s="88" t="s">
        <v>445</v>
      </c>
      <c r="C46" s="89" t="s">
        <v>448</v>
      </c>
      <c r="D46" s="90" t="s">
        <v>449</v>
      </c>
      <c r="E46" s="91">
        <v>2550</v>
      </c>
      <c r="F46" s="92">
        <v>0</v>
      </c>
      <c r="G46" s="91">
        <v>1200</v>
      </c>
      <c r="H46" s="92">
        <v>1200</v>
      </c>
      <c r="I46" s="93">
        <v>1350</v>
      </c>
      <c r="J46" s="93">
        <f t="shared" si="0"/>
        <v>0</v>
      </c>
      <c r="K46" s="67"/>
    </row>
    <row r="47" spans="1:11" ht="13.5" thickBot="1" x14ac:dyDescent="0.25">
      <c r="A47" s="56" t="s">
        <v>25</v>
      </c>
      <c r="B47" s="88" t="s">
        <v>450</v>
      </c>
      <c r="C47" s="89" t="s">
        <v>451</v>
      </c>
      <c r="D47" s="90" t="s">
        <v>452</v>
      </c>
      <c r="E47" s="91">
        <v>19752.47</v>
      </c>
      <c r="F47" s="92">
        <v>4752.47</v>
      </c>
      <c r="G47" s="91">
        <v>0</v>
      </c>
      <c r="H47" s="92">
        <v>0</v>
      </c>
      <c r="I47" s="93">
        <v>500</v>
      </c>
      <c r="J47" s="93">
        <f t="shared" si="0"/>
        <v>14500</v>
      </c>
      <c r="K47" s="67"/>
    </row>
    <row r="48" spans="1:11" ht="13.5" thickBot="1" x14ac:dyDescent="0.25">
      <c r="A48" s="56" t="s">
        <v>25</v>
      </c>
      <c r="B48" s="83" t="s">
        <v>453</v>
      </c>
      <c r="C48" s="84"/>
      <c r="D48" s="85"/>
      <c r="E48" s="86">
        <v>3006064.74</v>
      </c>
      <c r="F48" s="87">
        <v>157523.16</v>
      </c>
      <c r="G48" s="86">
        <v>265003.5</v>
      </c>
      <c r="H48" s="87">
        <v>254116.9</v>
      </c>
      <c r="I48" s="87">
        <v>384449.5</v>
      </c>
      <c r="J48" s="87">
        <v>2209975.1800000002</v>
      </c>
      <c r="K48" s="67"/>
    </row>
    <row r="49" spans="1:11" ht="13.5" thickBot="1" x14ac:dyDescent="0.25">
      <c r="A49" s="56" t="s">
        <v>25</v>
      </c>
      <c r="B49" s="94"/>
      <c r="C49" s="95"/>
      <c r="D49" s="96" t="s">
        <v>65</v>
      </c>
      <c r="E49" s="97">
        <f>SUM(E12:E48)/2</f>
        <v>3006064.74</v>
      </c>
      <c r="F49" s="98">
        <f>SUM(F12:F48)/2</f>
        <v>157523.16</v>
      </c>
      <c r="G49" s="97">
        <f>SUM(G12:G48)/2</f>
        <v>265003.5</v>
      </c>
      <c r="H49" s="99">
        <f>SUM(H12:H48)/2</f>
        <v>254116.9</v>
      </c>
      <c r="I49" s="99">
        <f>SUM(I12:I48)/2</f>
        <v>384449.5</v>
      </c>
      <c r="J49" s="99">
        <f>E49-(F49+H49+I49)</f>
        <v>2209975.1800000002</v>
      </c>
      <c r="K49" s="100"/>
    </row>
    <row r="50" spans="1:11" x14ac:dyDescent="0.2">
      <c r="A50" s="56" t="s">
        <v>25</v>
      </c>
      <c r="C50" s="68"/>
      <c r="E50" s="67"/>
      <c r="F50" s="67"/>
      <c r="G50" s="67"/>
      <c r="H50" s="67"/>
      <c r="I50" s="67"/>
      <c r="J50" s="67"/>
      <c r="K50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K25"/>
  <sheetViews>
    <sheetView showGridLines="0" topLeftCell="E1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15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636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637</v>
      </c>
      <c r="C13" s="89" t="s">
        <v>638</v>
      </c>
      <c r="D13" s="90" t="s">
        <v>639</v>
      </c>
      <c r="E13" s="91">
        <v>141110.20000000001</v>
      </c>
      <c r="F13" s="92">
        <v>92303.06</v>
      </c>
      <c r="G13" s="91">
        <v>35978.9</v>
      </c>
      <c r="H13" s="92">
        <v>35978.9</v>
      </c>
      <c r="I13" s="93">
        <v>40687.300000000003</v>
      </c>
      <c r="J13" s="93">
        <f t="shared" ref="J13:J22" si="0">E13-(F13+H13+I13)</f>
        <v>-27859.059999999998</v>
      </c>
      <c r="K13" s="67"/>
    </row>
    <row r="14" spans="1:11" x14ac:dyDescent="0.2">
      <c r="A14" s="56" t="s">
        <v>25</v>
      </c>
      <c r="B14" s="88" t="s">
        <v>637</v>
      </c>
      <c r="C14" s="89" t="s">
        <v>677</v>
      </c>
      <c r="D14" s="90" t="s">
        <v>678</v>
      </c>
      <c r="E14" s="91">
        <v>210342.6</v>
      </c>
      <c r="F14" s="92">
        <v>204842.58</v>
      </c>
      <c r="G14" s="91">
        <v>5500</v>
      </c>
      <c r="H14" s="92">
        <v>5500</v>
      </c>
      <c r="I14" s="93">
        <v>5500</v>
      </c>
      <c r="J14" s="93">
        <f t="shared" si="0"/>
        <v>-5499.9799999999814</v>
      </c>
      <c r="K14" s="67"/>
    </row>
    <row r="15" spans="1:11" x14ac:dyDescent="0.2">
      <c r="A15" s="56" t="s">
        <v>25</v>
      </c>
      <c r="B15" s="88" t="s">
        <v>637</v>
      </c>
      <c r="C15" s="89" t="s">
        <v>640</v>
      </c>
      <c r="D15" s="90" t="s">
        <v>641</v>
      </c>
      <c r="E15" s="91">
        <v>500000</v>
      </c>
      <c r="F15" s="92">
        <v>193635.28</v>
      </c>
      <c r="G15" s="91">
        <v>6533.2</v>
      </c>
      <c r="H15" s="92">
        <v>6533.2</v>
      </c>
      <c r="I15" s="93">
        <v>12533.2</v>
      </c>
      <c r="J15" s="93">
        <f t="shared" si="0"/>
        <v>287298.31999999995</v>
      </c>
      <c r="K15" s="67"/>
    </row>
    <row r="16" spans="1:11" x14ac:dyDescent="0.2">
      <c r="A16" s="56" t="s">
        <v>25</v>
      </c>
      <c r="B16" s="88" t="s">
        <v>637</v>
      </c>
      <c r="C16" s="89" t="s">
        <v>642</v>
      </c>
      <c r="D16" s="90" t="s">
        <v>643</v>
      </c>
      <c r="E16" s="91">
        <v>155500</v>
      </c>
      <c r="F16" s="92">
        <v>0</v>
      </c>
      <c r="G16" s="91">
        <v>57481</v>
      </c>
      <c r="H16" s="92">
        <v>57481</v>
      </c>
      <c r="I16" s="93">
        <v>87458.7</v>
      </c>
      <c r="J16" s="93">
        <f t="shared" si="0"/>
        <v>10560.299999999988</v>
      </c>
      <c r="K16" s="67"/>
    </row>
    <row r="17" spans="1:11" x14ac:dyDescent="0.2">
      <c r="A17" s="56" t="s">
        <v>25</v>
      </c>
      <c r="B17" s="88" t="s">
        <v>57</v>
      </c>
      <c r="C17" s="89" t="s">
        <v>39</v>
      </c>
      <c r="D17" s="90" t="s">
        <v>644</v>
      </c>
      <c r="E17" s="91">
        <v>10000</v>
      </c>
      <c r="F17" s="92">
        <v>0</v>
      </c>
      <c r="G17" s="91">
        <v>0</v>
      </c>
      <c r="H17" s="92">
        <v>0</v>
      </c>
      <c r="I17" s="93">
        <v>4000</v>
      </c>
      <c r="J17" s="93">
        <f t="shared" si="0"/>
        <v>6000</v>
      </c>
      <c r="K17" s="67"/>
    </row>
    <row r="18" spans="1:11" x14ac:dyDescent="0.2">
      <c r="A18" s="56" t="s">
        <v>25</v>
      </c>
      <c r="B18" s="88" t="s">
        <v>57</v>
      </c>
      <c r="C18" s="89" t="s">
        <v>679</v>
      </c>
      <c r="D18" s="90" t="s">
        <v>680</v>
      </c>
      <c r="E18" s="91">
        <v>25000</v>
      </c>
      <c r="F18" s="92">
        <v>666.78</v>
      </c>
      <c r="G18" s="91">
        <v>0</v>
      </c>
      <c r="H18" s="92">
        <v>100</v>
      </c>
      <c r="I18" s="93">
        <v>100</v>
      </c>
      <c r="J18" s="93">
        <f t="shared" si="0"/>
        <v>24133.22</v>
      </c>
      <c r="K18" s="67"/>
    </row>
    <row r="19" spans="1:11" x14ac:dyDescent="0.2">
      <c r="A19" s="56" t="s">
        <v>25</v>
      </c>
      <c r="B19" s="88" t="s">
        <v>645</v>
      </c>
      <c r="C19" s="89" t="s">
        <v>39</v>
      </c>
      <c r="D19" s="90" t="s">
        <v>646</v>
      </c>
      <c r="E19" s="91">
        <v>4430</v>
      </c>
      <c r="F19" s="92">
        <v>0</v>
      </c>
      <c r="G19" s="91">
        <v>0</v>
      </c>
      <c r="H19" s="92">
        <v>0</v>
      </c>
      <c r="I19" s="93">
        <v>4430</v>
      </c>
      <c r="J19" s="93">
        <f t="shared" si="0"/>
        <v>0</v>
      </c>
      <c r="K19" s="67"/>
    </row>
    <row r="20" spans="1:11" x14ac:dyDescent="0.2">
      <c r="A20" s="56" t="s">
        <v>25</v>
      </c>
      <c r="B20" s="88" t="s">
        <v>645</v>
      </c>
      <c r="C20" s="89" t="s">
        <v>39</v>
      </c>
      <c r="D20" s="90" t="s">
        <v>647</v>
      </c>
      <c r="E20" s="91">
        <v>15200</v>
      </c>
      <c r="F20" s="92">
        <v>0</v>
      </c>
      <c r="G20" s="91">
        <v>0</v>
      </c>
      <c r="H20" s="92">
        <v>0</v>
      </c>
      <c r="I20" s="93">
        <v>10600</v>
      </c>
      <c r="J20" s="93">
        <f t="shared" si="0"/>
        <v>4600</v>
      </c>
      <c r="K20" s="67"/>
    </row>
    <row r="21" spans="1:11" x14ac:dyDescent="0.2">
      <c r="A21" s="56" t="s">
        <v>25</v>
      </c>
      <c r="B21" s="88" t="s">
        <v>648</v>
      </c>
      <c r="C21" s="89" t="s">
        <v>649</v>
      </c>
      <c r="D21" s="90" t="s">
        <v>71</v>
      </c>
      <c r="E21" s="91">
        <v>180368.9</v>
      </c>
      <c r="F21" s="92">
        <v>53090.61</v>
      </c>
      <c r="G21" s="91">
        <v>107780</v>
      </c>
      <c r="H21" s="92">
        <v>116780</v>
      </c>
      <c r="I21" s="93">
        <v>87096</v>
      </c>
      <c r="J21" s="93">
        <f t="shared" si="0"/>
        <v>-76597.709999999992</v>
      </c>
      <c r="K21" s="67"/>
    </row>
    <row r="22" spans="1:11" ht="13.5" thickBot="1" x14ac:dyDescent="0.25">
      <c r="A22" s="56" t="s">
        <v>25</v>
      </c>
      <c r="B22" s="88" t="s">
        <v>648</v>
      </c>
      <c r="C22" s="89" t="s">
        <v>650</v>
      </c>
      <c r="D22" s="90" t="s">
        <v>651</v>
      </c>
      <c r="E22" s="91">
        <v>23613.599999999999</v>
      </c>
      <c r="F22" s="92">
        <v>13277.59</v>
      </c>
      <c r="G22" s="91">
        <v>9180</v>
      </c>
      <c r="H22" s="92">
        <v>10180</v>
      </c>
      <c r="I22" s="93">
        <v>7000</v>
      </c>
      <c r="J22" s="93">
        <f t="shared" si="0"/>
        <v>-6843.9900000000016</v>
      </c>
      <c r="K22" s="67"/>
    </row>
    <row r="23" spans="1:11" ht="13.5" thickBot="1" x14ac:dyDescent="0.25">
      <c r="A23" s="56" t="s">
        <v>25</v>
      </c>
      <c r="B23" s="83" t="s">
        <v>652</v>
      </c>
      <c r="C23" s="84"/>
      <c r="D23" s="85"/>
      <c r="E23" s="86">
        <v>1265565.3</v>
      </c>
      <c r="F23" s="87">
        <v>557815.89</v>
      </c>
      <c r="G23" s="86">
        <v>222453.1</v>
      </c>
      <c r="H23" s="87">
        <v>232553.1</v>
      </c>
      <c r="I23" s="87">
        <v>259405.2</v>
      </c>
      <c r="J23" s="87">
        <v>215791.11</v>
      </c>
      <c r="K23" s="67"/>
    </row>
    <row r="24" spans="1:11" ht="13.5" thickBot="1" x14ac:dyDescent="0.25">
      <c r="A24" s="56" t="s">
        <v>25</v>
      </c>
      <c r="B24" s="94"/>
      <c r="C24" s="95"/>
      <c r="D24" s="96" t="s">
        <v>65</v>
      </c>
      <c r="E24" s="97">
        <f>SUM(E12:E23)/2</f>
        <v>1265565.3</v>
      </c>
      <c r="F24" s="98">
        <f>SUM(F12:F23)/2</f>
        <v>557815.89500000002</v>
      </c>
      <c r="G24" s="97">
        <f>SUM(G12:G23)/2</f>
        <v>222453.1</v>
      </c>
      <c r="H24" s="99">
        <f>SUM(H12:H23)/2</f>
        <v>232553.1</v>
      </c>
      <c r="I24" s="99">
        <f>SUM(I12:I23)/2</f>
        <v>259405.2</v>
      </c>
      <c r="J24" s="99">
        <f>E24-(F24+H24+I24)</f>
        <v>215791.10499999998</v>
      </c>
      <c r="K24" s="100"/>
    </row>
    <row r="25" spans="1:11" x14ac:dyDescent="0.2">
      <c r="A25" s="56" t="s">
        <v>25</v>
      </c>
      <c r="C25" s="68"/>
      <c r="E25" s="67"/>
      <c r="F25" s="67"/>
      <c r="G25" s="67"/>
      <c r="H25" s="67"/>
      <c r="I25" s="67"/>
      <c r="J25" s="67"/>
      <c r="K25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3:K44"/>
  <sheetViews>
    <sheetView showGridLines="0" topLeftCell="E1" zoomScaleNormal="100" workbookViewId="0">
      <selection activeCell="I10" sqref="I10"/>
    </sheetView>
  </sheetViews>
  <sheetFormatPr defaultRowHeight="12.75" x14ac:dyDescent="0.2"/>
  <cols>
    <col min="1" max="1" width="5.7109375" style="56" customWidth="1"/>
    <col min="2" max="2" width="25.7109375" style="56" customWidth="1"/>
    <col min="3" max="3" width="8.7109375" style="56" customWidth="1"/>
    <col min="4" max="4" width="36.7109375" style="56" customWidth="1"/>
    <col min="5" max="10" width="14.7109375" style="59" customWidth="1"/>
    <col min="11" max="11" width="15" style="59" customWidth="1"/>
    <col min="12" max="16384" width="9.140625" style="60"/>
  </cols>
  <sheetData>
    <row r="3" spans="1:11" x14ac:dyDescent="0.2">
      <c r="B3" s="57" t="s">
        <v>823</v>
      </c>
      <c r="C3" s="57"/>
      <c r="D3" s="57"/>
      <c r="E3" s="58"/>
      <c r="F3" s="58"/>
      <c r="G3" s="58"/>
      <c r="H3" s="58"/>
      <c r="I3" s="58"/>
      <c r="J3" s="58"/>
    </row>
    <row r="4" spans="1:11" x14ac:dyDescent="0.2">
      <c r="B4" s="57" t="s">
        <v>23</v>
      </c>
      <c r="C4" s="57"/>
      <c r="D4" s="57"/>
      <c r="E4" s="58"/>
      <c r="F4" s="58"/>
      <c r="G4" s="58"/>
      <c r="H4" s="58"/>
      <c r="I4" s="58"/>
      <c r="J4" s="58"/>
    </row>
    <row r="5" spans="1:11" x14ac:dyDescent="0.2">
      <c r="B5" s="57" t="s">
        <v>24</v>
      </c>
      <c r="C5" s="57"/>
      <c r="D5" s="57"/>
      <c r="E5" s="58"/>
      <c r="F5" s="58"/>
      <c r="G5" s="58"/>
      <c r="H5" s="58"/>
      <c r="I5" s="58"/>
      <c r="J5" s="58"/>
    </row>
    <row r="7" spans="1:11" ht="18" x14ac:dyDescent="0.25">
      <c r="A7" s="61" t="s">
        <v>25</v>
      </c>
      <c r="B7" s="62" t="s">
        <v>17</v>
      </c>
      <c r="C7" s="63"/>
      <c r="D7" s="64"/>
      <c r="E7" s="65"/>
      <c r="F7" s="65"/>
      <c r="G7" s="65"/>
      <c r="H7" s="65"/>
      <c r="I7" s="65"/>
      <c r="J7" s="66"/>
      <c r="K7" s="67"/>
    </row>
    <row r="8" spans="1:11" ht="13.5" thickBot="1" x14ac:dyDescent="0.25">
      <c r="A8" s="56" t="s">
        <v>25</v>
      </c>
      <c r="C8" s="68"/>
      <c r="E8" s="67"/>
      <c r="F8" s="67"/>
      <c r="G8" s="67"/>
      <c r="H8" s="67"/>
      <c r="I8" s="67"/>
      <c r="J8" s="67"/>
      <c r="K8" s="67"/>
    </row>
    <row r="9" spans="1:11" ht="34.5" customHeight="1" thickBot="1" x14ac:dyDescent="0.25">
      <c r="A9" s="56" t="s">
        <v>25</v>
      </c>
      <c r="B9" s="69"/>
      <c r="C9" s="70"/>
      <c r="D9" s="71" t="s">
        <v>26</v>
      </c>
      <c r="E9" s="142" t="s">
        <v>27</v>
      </c>
      <c r="F9" s="143"/>
      <c r="G9" s="142" t="s">
        <v>28</v>
      </c>
      <c r="H9" s="143"/>
      <c r="I9" s="72"/>
      <c r="J9" s="72"/>
      <c r="K9" s="67"/>
    </row>
    <row r="10" spans="1:11" ht="34.5" customHeight="1" x14ac:dyDescent="0.2">
      <c r="A10" s="56" t="s">
        <v>25</v>
      </c>
      <c r="B10" s="73" t="s">
        <v>29</v>
      </c>
      <c r="C10" s="74" t="s">
        <v>30</v>
      </c>
      <c r="D10" s="75" t="s">
        <v>31</v>
      </c>
      <c r="E10" s="76" t="s">
        <v>32</v>
      </c>
      <c r="F10" s="77" t="s">
        <v>33</v>
      </c>
      <c r="G10" s="76" t="s">
        <v>34</v>
      </c>
      <c r="H10" s="77" t="s">
        <v>35</v>
      </c>
      <c r="I10" s="77" t="s">
        <v>824</v>
      </c>
      <c r="J10" s="77" t="s">
        <v>36</v>
      </c>
      <c r="K10" s="67"/>
    </row>
    <row r="11" spans="1:11" ht="13.5" customHeight="1" thickBot="1" x14ac:dyDescent="0.25">
      <c r="A11" s="56" t="s">
        <v>25</v>
      </c>
      <c r="B11" s="78"/>
      <c r="C11" s="79"/>
      <c r="D11" s="80"/>
      <c r="E11" s="81"/>
      <c r="F11" s="82"/>
      <c r="G11" s="81"/>
      <c r="H11" s="82"/>
      <c r="I11" s="82"/>
      <c r="J11" s="82"/>
      <c r="K11" s="67"/>
    </row>
    <row r="12" spans="1:11" ht="13.5" thickBot="1" x14ac:dyDescent="0.25">
      <c r="A12" s="56" t="s">
        <v>25</v>
      </c>
      <c r="B12" s="83" t="s">
        <v>323</v>
      </c>
      <c r="C12" s="84"/>
      <c r="D12" s="85"/>
      <c r="E12" s="86"/>
      <c r="F12" s="87"/>
      <c r="G12" s="86"/>
      <c r="H12" s="87"/>
      <c r="I12" s="87"/>
      <c r="J12" s="87"/>
      <c r="K12" s="67"/>
    </row>
    <row r="13" spans="1:11" x14ac:dyDescent="0.2">
      <c r="A13" s="56" t="s">
        <v>25</v>
      </c>
      <c r="B13" s="88" t="s">
        <v>330</v>
      </c>
      <c r="C13" s="89" t="s">
        <v>39</v>
      </c>
      <c r="D13" s="90" t="s">
        <v>454</v>
      </c>
      <c r="E13" s="91">
        <v>80000</v>
      </c>
      <c r="F13" s="92">
        <v>0</v>
      </c>
      <c r="G13" s="91">
        <v>0</v>
      </c>
      <c r="H13" s="92">
        <v>0</v>
      </c>
      <c r="I13" s="93">
        <v>10000</v>
      </c>
      <c r="J13" s="93">
        <f>E13-(F13+H13+I13)</f>
        <v>70000</v>
      </c>
      <c r="K13" s="67"/>
    </row>
    <row r="14" spans="1:11" ht="13.5" thickBot="1" x14ac:dyDescent="0.25">
      <c r="A14" s="56" t="s">
        <v>25</v>
      </c>
      <c r="B14" s="88" t="s">
        <v>330</v>
      </c>
      <c r="C14" s="89" t="s">
        <v>794</v>
      </c>
      <c r="D14" s="90" t="s">
        <v>795</v>
      </c>
      <c r="E14" s="91">
        <v>30000</v>
      </c>
      <c r="F14" s="92">
        <v>0</v>
      </c>
      <c r="G14" s="91">
        <v>30000</v>
      </c>
      <c r="H14" s="92">
        <v>30000</v>
      </c>
      <c r="I14" s="93">
        <v>30000</v>
      </c>
      <c r="J14" s="93">
        <f>E14-(F14+H14+I14)</f>
        <v>-30000</v>
      </c>
      <c r="K14" s="67"/>
    </row>
    <row r="15" spans="1:11" ht="13.5" thickBot="1" x14ac:dyDescent="0.25">
      <c r="A15" s="56" t="s">
        <v>25</v>
      </c>
      <c r="B15" s="83" t="s">
        <v>341</v>
      </c>
      <c r="C15" s="84"/>
      <c r="D15" s="85"/>
      <c r="E15" s="86">
        <v>110000</v>
      </c>
      <c r="F15" s="87">
        <v>0</v>
      </c>
      <c r="G15" s="86">
        <v>30000</v>
      </c>
      <c r="H15" s="87">
        <v>30000</v>
      </c>
      <c r="I15" s="87">
        <v>40000</v>
      </c>
      <c r="J15" s="87">
        <v>40000</v>
      </c>
      <c r="K15" s="67"/>
    </row>
    <row r="16" spans="1:11" ht="13.5" thickBot="1" x14ac:dyDescent="0.25">
      <c r="A16" s="56" t="s">
        <v>25</v>
      </c>
      <c r="B16" s="83" t="s">
        <v>288</v>
      </c>
      <c r="C16" s="84"/>
      <c r="D16" s="85"/>
      <c r="E16" s="86"/>
      <c r="F16" s="87"/>
      <c r="G16" s="86"/>
      <c r="H16" s="87"/>
      <c r="I16" s="87"/>
      <c r="J16" s="87"/>
      <c r="K16" s="67"/>
    </row>
    <row r="17" spans="1:11" x14ac:dyDescent="0.2">
      <c r="A17" s="56" t="s">
        <v>25</v>
      </c>
      <c r="B17" s="88" t="s">
        <v>330</v>
      </c>
      <c r="C17" s="89" t="s">
        <v>39</v>
      </c>
      <c r="D17" s="90" t="s">
        <v>455</v>
      </c>
      <c r="E17" s="91">
        <v>10000</v>
      </c>
      <c r="F17" s="92">
        <v>0</v>
      </c>
      <c r="G17" s="91">
        <v>0</v>
      </c>
      <c r="H17" s="92">
        <v>0</v>
      </c>
      <c r="I17" s="93">
        <v>10000</v>
      </c>
      <c r="J17" s="93">
        <f t="shared" ref="J17:J23" si="0">E17-(F17+H17+I17)</f>
        <v>0</v>
      </c>
      <c r="K17" s="67"/>
    </row>
    <row r="18" spans="1:11" x14ac:dyDescent="0.2">
      <c r="A18" s="56" t="s">
        <v>25</v>
      </c>
      <c r="B18" s="88" t="s">
        <v>330</v>
      </c>
      <c r="C18" s="89" t="s">
        <v>39</v>
      </c>
      <c r="D18" s="90" t="s">
        <v>456</v>
      </c>
      <c r="E18" s="91">
        <v>1000</v>
      </c>
      <c r="F18" s="92">
        <v>0</v>
      </c>
      <c r="G18" s="91">
        <v>0</v>
      </c>
      <c r="H18" s="92">
        <v>0</v>
      </c>
      <c r="I18" s="93">
        <v>1000</v>
      </c>
      <c r="J18" s="93">
        <f t="shared" si="0"/>
        <v>0</v>
      </c>
      <c r="K18" s="67"/>
    </row>
    <row r="19" spans="1:11" x14ac:dyDescent="0.2">
      <c r="A19" s="56" t="s">
        <v>25</v>
      </c>
      <c r="B19" s="88" t="s">
        <v>457</v>
      </c>
      <c r="C19" s="89" t="s">
        <v>39</v>
      </c>
      <c r="D19" s="90" t="s">
        <v>458</v>
      </c>
      <c r="E19" s="91">
        <v>10000</v>
      </c>
      <c r="F19" s="92">
        <v>0</v>
      </c>
      <c r="G19" s="91">
        <v>0</v>
      </c>
      <c r="H19" s="92">
        <v>0</v>
      </c>
      <c r="I19" s="93">
        <v>4000</v>
      </c>
      <c r="J19" s="93">
        <f t="shared" si="0"/>
        <v>6000</v>
      </c>
      <c r="K19" s="67"/>
    </row>
    <row r="20" spans="1:11" x14ac:dyDescent="0.2">
      <c r="A20" s="56" t="s">
        <v>25</v>
      </c>
      <c r="B20" s="88" t="s">
        <v>457</v>
      </c>
      <c r="C20" s="89" t="s">
        <v>39</v>
      </c>
      <c r="D20" s="90" t="s">
        <v>459</v>
      </c>
      <c r="E20" s="91">
        <v>29000</v>
      </c>
      <c r="F20" s="92">
        <v>0</v>
      </c>
      <c r="G20" s="91">
        <v>0</v>
      </c>
      <c r="H20" s="92">
        <v>0</v>
      </c>
      <c r="I20" s="93">
        <v>10000</v>
      </c>
      <c r="J20" s="93">
        <f t="shared" si="0"/>
        <v>19000</v>
      </c>
      <c r="K20" s="67"/>
    </row>
    <row r="21" spans="1:11" x14ac:dyDescent="0.2">
      <c r="A21" s="56" t="s">
        <v>25</v>
      </c>
      <c r="B21" s="88" t="s">
        <v>457</v>
      </c>
      <c r="C21" s="89" t="s">
        <v>460</v>
      </c>
      <c r="D21" s="90" t="s">
        <v>461</v>
      </c>
      <c r="E21" s="91">
        <v>20000</v>
      </c>
      <c r="F21" s="92">
        <v>0</v>
      </c>
      <c r="G21" s="91">
        <v>3000</v>
      </c>
      <c r="H21" s="92">
        <v>3000</v>
      </c>
      <c r="I21" s="93">
        <v>5000</v>
      </c>
      <c r="J21" s="93">
        <f t="shared" si="0"/>
        <v>12000</v>
      </c>
      <c r="K21" s="67"/>
    </row>
    <row r="22" spans="1:11" x14ac:dyDescent="0.2">
      <c r="A22" s="56" t="s">
        <v>25</v>
      </c>
      <c r="B22" s="88" t="s">
        <v>457</v>
      </c>
      <c r="C22" s="89" t="s">
        <v>462</v>
      </c>
      <c r="D22" s="90" t="s">
        <v>463</v>
      </c>
      <c r="E22" s="91">
        <v>4000</v>
      </c>
      <c r="F22" s="92">
        <v>0</v>
      </c>
      <c r="G22" s="91">
        <v>3800</v>
      </c>
      <c r="H22" s="92">
        <v>3800</v>
      </c>
      <c r="I22" s="93">
        <v>200</v>
      </c>
      <c r="J22" s="93">
        <f t="shared" si="0"/>
        <v>0</v>
      </c>
      <c r="K22" s="67"/>
    </row>
    <row r="23" spans="1:11" ht="13.5" thickBot="1" x14ac:dyDescent="0.25">
      <c r="A23" s="56" t="s">
        <v>25</v>
      </c>
      <c r="B23" s="88" t="s">
        <v>457</v>
      </c>
      <c r="C23" s="89" t="s">
        <v>464</v>
      </c>
      <c r="D23" s="90" t="s">
        <v>465</v>
      </c>
      <c r="E23" s="91">
        <v>9000</v>
      </c>
      <c r="F23" s="92">
        <v>0</v>
      </c>
      <c r="G23" s="91">
        <v>1000</v>
      </c>
      <c r="H23" s="92">
        <v>1000</v>
      </c>
      <c r="I23" s="93">
        <v>2000</v>
      </c>
      <c r="J23" s="93">
        <f t="shared" si="0"/>
        <v>6000</v>
      </c>
      <c r="K23" s="67"/>
    </row>
    <row r="24" spans="1:11" ht="13.5" thickBot="1" x14ac:dyDescent="0.25">
      <c r="A24" s="56" t="s">
        <v>25</v>
      </c>
      <c r="B24" s="83" t="s">
        <v>319</v>
      </c>
      <c r="C24" s="84"/>
      <c r="D24" s="85"/>
      <c r="E24" s="86">
        <v>83000</v>
      </c>
      <c r="F24" s="87">
        <v>0</v>
      </c>
      <c r="G24" s="86">
        <v>7800</v>
      </c>
      <c r="H24" s="87">
        <v>7800</v>
      </c>
      <c r="I24" s="87">
        <v>32200</v>
      </c>
      <c r="J24" s="87">
        <v>43000</v>
      </c>
      <c r="K24" s="67"/>
    </row>
    <row r="25" spans="1:11" ht="13.5" thickBot="1" x14ac:dyDescent="0.25">
      <c r="A25" s="56" t="s">
        <v>25</v>
      </c>
      <c r="B25" s="83" t="s">
        <v>466</v>
      </c>
      <c r="C25" s="84"/>
      <c r="D25" s="85"/>
      <c r="E25" s="86"/>
      <c r="F25" s="87"/>
      <c r="G25" s="86"/>
      <c r="H25" s="87"/>
      <c r="I25" s="87"/>
      <c r="J25" s="87"/>
      <c r="K25" s="67"/>
    </row>
    <row r="26" spans="1:11" x14ac:dyDescent="0.2">
      <c r="A26" s="56" t="s">
        <v>25</v>
      </c>
      <c r="B26" s="88" t="s">
        <v>57</v>
      </c>
      <c r="C26" s="89" t="s">
        <v>467</v>
      </c>
      <c r="D26" s="90" t="s">
        <v>468</v>
      </c>
      <c r="E26" s="91">
        <v>1003843</v>
      </c>
      <c r="F26" s="92">
        <v>991347.53</v>
      </c>
      <c r="G26" s="91">
        <v>11200</v>
      </c>
      <c r="H26" s="92">
        <v>11200</v>
      </c>
      <c r="I26" s="93">
        <v>1295</v>
      </c>
      <c r="J26" s="93">
        <f t="shared" ref="J26:J37" si="1">E26-(F26+H26+I26)</f>
        <v>0.46999999997206032</v>
      </c>
      <c r="K26" s="67"/>
    </row>
    <row r="27" spans="1:11" x14ac:dyDescent="0.2">
      <c r="A27" s="56" t="s">
        <v>25</v>
      </c>
      <c r="B27" s="88" t="s">
        <v>330</v>
      </c>
      <c r="C27" s="89" t="s">
        <v>39</v>
      </c>
      <c r="D27" s="90" t="s">
        <v>469</v>
      </c>
      <c r="E27" s="91">
        <v>160000</v>
      </c>
      <c r="F27" s="92">
        <v>0</v>
      </c>
      <c r="G27" s="91">
        <v>0</v>
      </c>
      <c r="H27" s="92">
        <v>0</v>
      </c>
      <c r="I27" s="93">
        <v>170000</v>
      </c>
      <c r="J27" s="93">
        <f t="shared" si="1"/>
        <v>-10000</v>
      </c>
      <c r="K27" s="67"/>
    </row>
    <row r="28" spans="1:11" x14ac:dyDescent="0.2">
      <c r="A28" s="56" t="s">
        <v>25</v>
      </c>
      <c r="B28" s="88" t="s">
        <v>330</v>
      </c>
      <c r="C28" s="89" t="s">
        <v>39</v>
      </c>
      <c r="D28" s="90" t="s">
        <v>470</v>
      </c>
      <c r="E28" s="91">
        <v>350000</v>
      </c>
      <c r="F28" s="92">
        <v>0</v>
      </c>
      <c r="G28" s="91">
        <v>0</v>
      </c>
      <c r="H28" s="92">
        <v>0</v>
      </c>
      <c r="I28" s="93">
        <v>100000</v>
      </c>
      <c r="J28" s="93">
        <f t="shared" si="1"/>
        <v>250000</v>
      </c>
      <c r="K28" s="67"/>
    </row>
    <row r="29" spans="1:11" x14ac:dyDescent="0.2">
      <c r="A29" s="56" t="s">
        <v>25</v>
      </c>
      <c r="B29" s="88" t="s">
        <v>330</v>
      </c>
      <c r="C29" s="89" t="s">
        <v>796</v>
      </c>
      <c r="D29" s="90" t="s">
        <v>797</v>
      </c>
      <c r="E29" s="91">
        <v>48806.34</v>
      </c>
      <c r="F29" s="92">
        <v>35804.730000000003</v>
      </c>
      <c r="G29" s="91">
        <v>5000</v>
      </c>
      <c r="H29" s="92">
        <v>5000</v>
      </c>
      <c r="I29" s="93">
        <v>1000</v>
      </c>
      <c r="J29" s="93">
        <f t="shared" si="1"/>
        <v>7001.6099999999933</v>
      </c>
      <c r="K29" s="67"/>
    </row>
    <row r="30" spans="1:11" x14ac:dyDescent="0.2">
      <c r="A30" s="56" t="s">
        <v>25</v>
      </c>
      <c r="B30" s="88" t="s">
        <v>330</v>
      </c>
      <c r="C30" s="89" t="s">
        <v>471</v>
      </c>
      <c r="D30" s="90" t="s">
        <v>472</v>
      </c>
      <c r="E30" s="91">
        <v>250000</v>
      </c>
      <c r="F30" s="92">
        <v>16216.41</v>
      </c>
      <c r="G30" s="91">
        <v>20000</v>
      </c>
      <c r="H30" s="92">
        <v>20000</v>
      </c>
      <c r="I30" s="93">
        <v>44000</v>
      </c>
      <c r="J30" s="93">
        <f t="shared" si="1"/>
        <v>169783.59</v>
      </c>
      <c r="K30" s="67"/>
    </row>
    <row r="31" spans="1:11" x14ac:dyDescent="0.2">
      <c r="A31" s="56" t="s">
        <v>25</v>
      </c>
      <c r="B31" s="88" t="s">
        <v>330</v>
      </c>
      <c r="C31" s="89" t="s">
        <v>473</v>
      </c>
      <c r="D31" s="90" t="s">
        <v>474</v>
      </c>
      <c r="E31" s="91">
        <v>900000</v>
      </c>
      <c r="F31" s="92">
        <v>38843.68</v>
      </c>
      <c r="G31" s="91">
        <v>41000</v>
      </c>
      <c r="H31" s="92">
        <v>41000</v>
      </c>
      <c r="I31" s="93">
        <v>15000</v>
      </c>
      <c r="J31" s="93">
        <f t="shared" si="1"/>
        <v>805156.32000000007</v>
      </c>
      <c r="K31" s="67"/>
    </row>
    <row r="32" spans="1:11" x14ac:dyDescent="0.2">
      <c r="A32" s="56" t="s">
        <v>25</v>
      </c>
      <c r="B32" s="88" t="s">
        <v>330</v>
      </c>
      <c r="C32" s="89" t="s">
        <v>475</v>
      </c>
      <c r="D32" s="90" t="s">
        <v>476</v>
      </c>
      <c r="E32" s="91">
        <v>400000</v>
      </c>
      <c r="F32" s="92">
        <v>20430.849999999999</v>
      </c>
      <c r="G32" s="91">
        <v>37000</v>
      </c>
      <c r="H32" s="92">
        <v>37000</v>
      </c>
      <c r="I32" s="93">
        <v>5000</v>
      </c>
      <c r="J32" s="93">
        <f t="shared" si="1"/>
        <v>337569.15</v>
      </c>
      <c r="K32" s="67"/>
    </row>
    <row r="33" spans="1:11" x14ac:dyDescent="0.2">
      <c r="A33" s="56" t="s">
        <v>25</v>
      </c>
      <c r="B33" s="88" t="s">
        <v>330</v>
      </c>
      <c r="C33" s="89" t="s">
        <v>798</v>
      </c>
      <c r="D33" s="90" t="s">
        <v>799</v>
      </c>
      <c r="E33" s="91">
        <v>500000</v>
      </c>
      <c r="F33" s="92">
        <v>134.31</v>
      </c>
      <c r="G33" s="91">
        <v>20000</v>
      </c>
      <c r="H33" s="92">
        <v>20000</v>
      </c>
      <c r="I33" s="93">
        <v>20000</v>
      </c>
      <c r="J33" s="93">
        <f t="shared" si="1"/>
        <v>459865.69</v>
      </c>
      <c r="K33" s="67"/>
    </row>
    <row r="34" spans="1:11" x14ac:dyDescent="0.2">
      <c r="A34" s="56" t="s">
        <v>25</v>
      </c>
      <c r="B34" s="88" t="s">
        <v>330</v>
      </c>
      <c r="C34" s="89" t="s">
        <v>800</v>
      </c>
      <c r="D34" s="90" t="s">
        <v>801</v>
      </c>
      <c r="E34" s="91">
        <v>24000</v>
      </c>
      <c r="F34" s="92">
        <v>0</v>
      </c>
      <c r="G34" s="91">
        <v>22000</v>
      </c>
      <c r="H34" s="92">
        <v>22000</v>
      </c>
      <c r="I34" s="93">
        <v>2000</v>
      </c>
      <c r="J34" s="93">
        <f t="shared" si="1"/>
        <v>0</v>
      </c>
      <c r="K34" s="67"/>
    </row>
    <row r="35" spans="1:11" x14ac:dyDescent="0.2">
      <c r="A35" s="56" t="s">
        <v>25</v>
      </c>
      <c r="B35" s="88" t="s">
        <v>330</v>
      </c>
      <c r="C35" s="89" t="s">
        <v>802</v>
      </c>
      <c r="D35" s="90" t="s">
        <v>803</v>
      </c>
      <c r="E35" s="91">
        <v>50000</v>
      </c>
      <c r="F35" s="92">
        <v>0</v>
      </c>
      <c r="G35" s="91">
        <v>50000</v>
      </c>
      <c r="H35" s="92">
        <v>50000</v>
      </c>
      <c r="I35" s="93">
        <v>30000</v>
      </c>
      <c r="J35" s="93">
        <f t="shared" si="1"/>
        <v>-30000</v>
      </c>
      <c r="K35" s="67"/>
    </row>
    <row r="36" spans="1:11" x14ac:dyDescent="0.2">
      <c r="A36" s="56" t="s">
        <v>25</v>
      </c>
      <c r="B36" s="88" t="s">
        <v>330</v>
      </c>
      <c r="C36" s="89" t="s">
        <v>804</v>
      </c>
      <c r="D36" s="90" t="s">
        <v>469</v>
      </c>
      <c r="E36" s="91">
        <v>208000</v>
      </c>
      <c r="F36" s="92">
        <v>0</v>
      </c>
      <c r="G36" s="91">
        <v>178000</v>
      </c>
      <c r="H36" s="92">
        <v>178000</v>
      </c>
      <c r="I36" s="93">
        <v>25000</v>
      </c>
      <c r="J36" s="93">
        <f t="shared" si="1"/>
        <v>5000</v>
      </c>
      <c r="K36" s="67"/>
    </row>
    <row r="37" spans="1:11" ht="13.5" thickBot="1" x14ac:dyDescent="0.25">
      <c r="A37" s="56" t="s">
        <v>25</v>
      </c>
      <c r="B37" s="88" t="s">
        <v>330</v>
      </c>
      <c r="C37" s="89" t="s">
        <v>477</v>
      </c>
      <c r="D37" s="90" t="s">
        <v>478</v>
      </c>
      <c r="E37" s="91">
        <v>400000</v>
      </c>
      <c r="F37" s="92">
        <v>0</v>
      </c>
      <c r="G37" s="91">
        <v>59000</v>
      </c>
      <c r="H37" s="92">
        <v>59000</v>
      </c>
      <c r="I37" s="93">
        <v>59000</v>
      </c>
      <c r="J37" s="93">
        <f t="shared" si="1"/>
        <v>282000</v>
      </c>
      <c r="K37" s="67"/>
    </row>
    <row r="38" spans="1:11" ht="13.5" thickBot="1" x14ac:dyDescent="0.25">
      <c r="A38" s="56" t="s">
        <v>25</v>
      </c>
      <c r="B38" s="83" t="s">
        <v>479</v>
      </c>
      <c r="C38" s="84"/>
      <c r="D38" s="85"/>
      <c r="E38" s="86">
        <v>4294649.34</v>
      </c>
      <c r="F38" s="87">
        <v>1102777.51</v>
      </c>
      <c r="G38" s="86">
        <v>443200</v>
      </c>
      <c r="H38" s="87">
        <v>443200</v>
      </c>
      <c r="I38" s="87">
        <v>472295</v>
      </c>
      <c r="J38" s="87">
        <v>2276376.83</v>
      </c>
      <c r="K38" s="67"/>
    </row>
    <row r="39" spans="1:11" ht="13.5" thickBot="1" x14ac:dyDescent="0.25">
      <c r="A39" s="56" t="s">
        <v>25</v>
      </c>
      <c r="B39" s="83" t="s">
        <v>281</v>
      </c>
      <c r="C39" s="84"/>
      <c r="D39" s="85"/>
      <c r="E39" s="86"/>
      <c r="F39" s="87"/>
      <c r="G39" s="86"/>
      <c r="H39" s="87"/>
      <c r="I39" s="87"/>
      <c r="J39" s="87"/>
      <c r="K39" s="67"/>
    </row>
    <row r="40" spans="1:11" x14ac:dyDescent="0.2">
      <c r="A40" s="56" t="s">
        <v>25</v>
      </c>
      <c r="B40" s="88" t="s">
        <v>330</v>
      </c>
      <c r="C40" s="89" t="s">
        <v>805</v>
      </c>
      <c r="D40" s="90" t="s">
        <v>806</v>
      </c>
      <c r="E40" s="91">
        <v>42484.2</v>
      </c>
      <c r="F40" s="92">
        <v>2484.1999999999998</v>
      </c>
      <c r="G40" s="91">
        <v>1000</v>
      </c>
      <c r="H40" s="92">
        <v>1000</v>
      </c>
      <c r="I40" s="93">
        <v>1000</v>
      </c>
      <c r="J40" s="93">
        <f>E40-(F40+H40+I40)</f>
        <v>38000</v>
      </c>
      <c r="K40" s="67"/>
    </row>
    <row r="41" spans="1:11" ht="13.5" thickBot="1" x14ac:dyDescent="0.25">
      <c r="A41" s="56" t="s">
        <v>25</v>
      </c>
      <c r="B41" s="88" t="s">
        <v>330</v>
      </c>
      <c r="C41" s="89" t="s">
        <v>807</v>
      </c>
      <c r="D41" s="90" t="s">
        <v>808</v>
      </c>
      <c r="E41" s="91">
        <v>17000</v>
      </c>
      <c r="F41" s="92">
        <v>0</v>
      </c>
      <c r="G41" s="91">
        <v>16000</v>
      </c>
      <c r="H41" s="92">
        <v>16000</v>
      </c>
      <c r="I41" s="93">
        <v>16000</v>
      </c>
      <c r="J41" s="93">
        <f>E41-(F41+H41+I41)</f>
        <v>-15000</v>
      </c>
      <c r="K41" s="67"/>
    </row>
    <row r="42" spans="1:11" ht="13.5" thickBot="1" x14ac:dyDescent="0.25">
      <c r="A42" s="56" t="s">
        <v>25</v>
      </c>
      <c r="B42" s="83" t="s">
        <v>287</v>
      </c>
      <c r="C42" s="84"/>
      <c r="D42" s="85"/>
      <c r="E42" s="86">
        <v>59484.2</v>
      </c>
      <c r="F42" s="87">
        <v>2484.1999999999998</v>
      </c>
      <c r="G42" s="86">
        <v>17000</v>
      </c>
      <c r="H42" s="87">
        <v>17000</v>
      </c>
      <c r="I42" s="87">
        <v>17000</v>
      </c>
      <c r="J42" s="87">
        <v>23000</v>
      </c>
      <c r="K42" s="67"/>
    </row>
    <row r="43" spans="1:11" ht="13.5" thickBot="1" x14ac:dyDescent="0.25">
      <c r="A43" s="56" t="s">
        <v>25</v>
      </c>
      <c r="B43" s="94"/>
      <c r="C43" s="95"/>
      <c r="D43" s="96" t="s">
        <v>65</v>
      </c>
      <c r="E43" s="97">
        <f>SUM(E12:E42)/2</f>
        <v>4547133.5399999991</v>
      </c>
      <c r="F43" s="98">
        <f>SUM(F12:F42)/2</f>
        <v>1105261.7100000004</v>
      </c>
      <c r="G43" s="97">
        <f>SUM(G12:G42)/2</f>
        <v>498000</v>
      </c>
      <c r="H43" s="99">
        <f>SUM(H12:H42)/2</f>
        <v>498000</v>
      </c>
      <c r="I43" s="99">
        <f>SUM(I12:I42)/2</f>
        <v>561495</v>
      </c>
      <c r="J43" s="99">
        <f>E43-(F43+H43+I43)</f>
        <v>2382376.8299999987</v>
      </c>
      <c r="K43" s="100"/>
    </row>
    <row r="44" spans="1:11" x14ac:dyDescent="0.2">
      <c r="A44" s="56" t="s">
        <v>25</v>
      </c>
      <c r="C44" s="68"/>
      <c r="E44" s="67"/>
      <c r="F44" s="67"/>
      <c r="G44" s="67"/>
      <c r="H44" s="67"/>
      <c r="I44" s="67"/>
      <c r="J44" s="67"/>
      <c r="K44" s="67"/>
    </row>
  </sheetData>
  <mergeCells count="2">
    <mergeCell ref="E9:F9"/>
    <mergeCell ref="G9:H9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</vt:i4>
      </vt:variant>
    </vt:vector>
  </HeadingPairs>
  <TitlesOfParts>
    <vt:vector size="14" baseType="lpstr">
      <vt:lpstr>SUMAR</vt:lpstr>
      <vt:lpstr>Kapitola 01P</vt:lpstr>
      <vt:lpstr>Kapitola 02P</vt:lpstr>
      <vt:lpstr>Kapitola 03P</vt:lpstr>
      <vt:lpstr>Kapitola 04P</vt:lpstr>
      <vt:lpstr>Kapitola 05P</vt:lpstr>
      <vt:lpstr>Kapitola 06P</vt:lpstr>
      <vt:lpstr>Kapitola 07P</vt:lpstr>
      <vt:lpstr>Kapitola 08P</vt:lpstr>
      <vt:lpstr>Kapitola 09P</vt:lpstr>
      <vt:lpstr>Kapitola 10P</vt:lpstr>
      <vt:lpstr>'Kapitola 02P'!Názvy_tisku</vt:lpstr>
      <vt:lpstr>'Kapitola 03P'!Názvy_tisku</vt:lpstr>
      <vt:lpstr>'Kapitola 08P'!Oblast_tisku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Matějka František (MHMP, ROZ)</dc:creator>
  <cp:lastModifiedBy>INF</cp:lastModifiedBy>
  <cp:lastPrinted>2015-12-01T14:08:50Z</cp:lastPrinted>
  <dcterms:created xsi:type="dcterms:W3CDTF">2015-11-26T12:04:19Z</dcterms:created>
  <dcterms:modified xsi:type="dcterms:W3CDTF">2015-12-17T15:41:39Z</dcterms:modified>
</cp:coreProperties>
</file>