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000xm12248\AppData\Local\Temp\"/>
    </mc:Choice>
  </mc:AlternateContent>
  <bookViews>
    <workbookView xWindow="-120" yWindow="-120" windowWidth="19440" windowHeight="10440"/>
  </bookViews>
  <sheets>
    <sheet name="doklad RO" sheetId="2" r:id="rId1"/>
  </sheets>
  <definedNames>
    <definedName name="_xlnm._FilterDatabase" localSheetId="0" hidden="1">'doklad RO'!#REF!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94" i="2" l="1"/>
  <c r="H392" i="2"/>
  <c r="H391" i="2"/>
  <c r="H390" i="2"/>
  <c r="H389" i="2"/>
  <c r="H388" i="2"/>
  <c r="H387" i="2"/>
  <c r="H386" i="2"/>
  <c r="H385" i="2"/>
  <c r="H384" i="2"/>
  <c r="H383" i="2"/>
  <c r="H382" i="2"/>
  <c r="H381" i="2"/>
  <c r="H379" i="2"/>
  <c r="H394" i="2" s="1"/>
  <c r="I373" i="2"/>
  <c r="I410" i="2" s="1"/>
  <c r="I411" i="2" s="1"/>
  <c r="H372" i="2"/>
  <c r="H371" i="2"/>
  <c r="H370" i="2"/>
  <c r="H366" i="2"/>
  <c r="H365" i="2"/>
  <c r="H364" i="2"/>
  <c r="H363" i="2"/>
  <c r="H360" i="2"/>
  <c r="H359" i="2"/>
  <c r="H358" i="2"/>
  <c r="H357" i="2"/>
  <c r="H356" i="2"/>
  <c r="H355" i="2"/>
  <c r="H354" i="2"/>
  <c r="H353" i="2"/>
  <c r="H352" i="2"/>
  <c r="H350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I324" i="2"/>
  <c r="H323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I292" i="2"/>
  <c r="I402" i="2" s="1"/>
  <c r="I403" i="2" s="1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5" i="2"/>
  <c r="H204" i="2"/>
  <c r="H203" i="2"/>
  <c r="H202" i="2"/>
  <c r="H201" i="2"/>
  <c r="H200" i="2"/>
  <c r="H292" i="2" s="1"/>
  <c r="H199" i="2"/>
  <c r="H198" i="2"/>
  <c r="H197" i="2"/>
  <c r="H196" i="2"/>
  <c r="H194" i="2"/>
  <c r="H324" i="2" l="1"/>
  <c r="H402" i="2" s="1"/>
  <c r="H403" i="2" s="1"/>
  <c r="H373" i="2"/>
  <c r="H410" i="2" s="1"/>
  <c r="H411" i="2" s="1"/>
  <c r="I172" i="2" l="1"/>
  <c r="I174" i="2" s="1"/>
  <c r="H174" i="2"/>
  <c r="H161" i="2" l="1"/>
  <c r="I161" i="2"/>
  <c r="I42" i="2" l="1"/>
  <c r="H42" i="2"/>
  <c r="H57" i="2"/>
  <c r="I57" i="2"/>
  <c r="H71" i="2"/>
  <c r="I71" i="2"/>
  <c r="H95" i="2" l="1"/>
  <c r="H96" i="2" s="1"/>
  <c r="I95" i="2"/>
  <c r="I96" i="2" s="1"/>
  <c r="H61" i="2" l="1"/>
  <c r="I64" i="2"/>
  <c r="H64" i="2"/>
  <c r="I33" i="2"/>
  <c r="H33" i="2"/>
  <c r="I30" i="2"/>
  <c r="H30" i="2"/>
  <c r="I23" i="2"/>
  <c r="H23" i="2"/>
  <c r="I11" i="2"/>
  <c r="H11" i="2"/>
  <c r="I183" i="2" l="1"/>
  <c r="H183" i="2"/>
  <c r="I163" i="2"/>
  <c r="H163" i="2"/>
  <c r="I126" i="2"/>
  <c r="I128" i="2" s="1"/>
  <c r="H126" i="2"/>
  <c r="I61" i="2"/>
  <c r="I53" i="2"/>
  <c r="H53" i="2"/>
  <c r="I39" i="2"/>
  <c r="H39" i="2"/>
  <c r="I36" i="2"/>
  <c r="H36" i="2"/>
  <c r="I13" i="2"/>
  <c r="H13" i="2"/>
  <c r="I65" i="2" l="1"/>
  <c r="H65" i="2"/>
  <c r="H97" i="2" s="1"/>
  <c r="I97" i="2"/>
  <c r="I164" i="2"/>
  <c r="H164" i="2"/>
  <c r="H128" i="2"/>
</calcChain>
</file>

<file path=xl/sharedStrings.xml><?xml version="1.0" encoding="utf-8"?>
<sst xmlns="http://schemas.openxmlformats.org/spreadsheetml/2006/main" count="2239" uniqueCount="342">
  <si>
    <t>a) Úprava rozpočtu příjmů vl. hl. m. Prahy - pol. 4137 - přijetí fin. prostředků od  MČ HMP (strana MD)</t>
  </si>
  <si>
    <t>Městská část</t>
  </si>
  <si>
    <t>Číslo akce</t>
  </si>
  <si>
    <t>Název akce</t>
  </si>
  <si>
    <t>ODPA</t>
  </si>
  <si>
    <t>POL.</t>
  </si>
  <si>
    <t>ÚZ</t>
  </si>
  <si>
    <t>ORJ</t>
  </si>
  <si>
    <t>Úprava rozpočtu  (v tis. Kč)</t>
  </si>
  <si>
    <t>Skutečnost            (v Kč)</t>
  </si>
  <si>
    <t>Praha 21</t>
  </si>
  <si>
    <t>SPOD</t>
  </si>
  <si>
    <t>6330</t>
  </si>
  <si>
    <t>4137</t>
  </si>
  <si>
    <t>0916</t>
  </si>
  <si>
    <t>Praha 6</t>
  </si>
  <si>
    <t>Praha 7</t>
  </si>
  <si>
    <t>Praha 13</t>
  </si>
  <si>
    <t>Praha 2</t>
  </si>
  <si>
    <t>Praha 14</t>
  </si>
  <si>
    <t>Praha 11</t>
  </si>
  <si>
    <t>Praha 10</t>
  </si>
  <si>
    <t>13011 Celkem</t>
  </si>
  <si>
    <t>Praha 12</t>
  </si>
  <si>
    <t>Výk soc. práce</t>
  </si>
  <si>
    <t>0516</t>
  </si>
  <si>
    <t>Praha 4</t>
  </si>
  <si>
    <t>13015 Celkem</t>
  </si>
  <si>
    <t>SLDB 2021</t>
  </si>
  <si>
    <t>Praha 5</t>
  </si>
  <si>
    <t>Praha 9</t>
  </si>
  <si>
    <t>Praha 1</t>
  </si>
  <si>
    <t>Praha 19</t>
  </si>
  <si>
    <t>Praha 22</t>
  </si>
  <si>
    <t>Praha 8</t>
  </si>
  <si>
    <t>D. Počernice</t>
  </si>
  <si>
    <t>Satalice</t>
  </si>
  <si>
    <t>Běchovice</t>
  </si>
  <si>
    <t>Vinoř</t>
  </si>
  <si>
    <t>Koloděje</t>
  </si>
  <si>
    <t>Praha 20</t>
  </si>
  <si>
    <t>13005</t>
  </si>
  <si>
    <t>13005 Celkem</t>
  </si>
  <si>
    <t>Integr cizinců</t>
  </si>
  <si>
    <t>14007</t>
  </si>
  <si>
    <t>0616</t>
  </si>
  <si>
    <t>Praha 17</t>
  </si>
  <si>
    <t>14007 Celkem</t>
  </si>
  <si>
    <t>33063</t>
  </si>
  <si>
    <t>0416</t>
  </si>
  <si>
    <t>33063 Celkem</t>
  </si>
  <si>
    <t>b) Úprava rozpočtu běžných výdajů vl. HMP  - pol. 5347 - poskytnutí fin. prostředků MČ HMP (strana DAL),</t>
  </si>
  <si>
    <t>Účel / Název akce</t>
  </si>
  <si>
    <t>POL</t>
  </si>
  <si>
    <t>UZ</t>
  </si>
  <si>
    <t>Úprava rozpočtu           (v tis. Kč)</t>
  </si>
  <si>
    <t>Skutečnost         (v Kč)</t>
  </si>
  <si>
    <t>5347</t>
  </si>
  <si>
    <t>98071</t>
  </si>
  <si>
    <t>Praha 3</t>
  </si>
  <si>
    <t>Praha 16</t>
  </si>
  <si>
    <t>Skutečnost             (v Kč)</t>
  </si>
  <si>
    <t>Min. práce a soc. věcí</t>
  </si>
  <si>
    <t>Obec  přátelská rodině</t>
  </si>
  <si>
    <t>Ministerstvo vnitra</t>
  </si>
  <si>
    <t>MŠMT</t>
  </si>
  <si>
    <t xml:space="preserve">d) Financování - tř. 8 </t>
  </si>
  <si>
    <t>tř. 8 - financování (strana MD)</t>
  </si>
  <si>
    <t>Odbor/Organizace</t>
  </si>
  <si>
    <t>Úprava rozpočtu          (v tis. Kč)</t>
  </si>
  <si>
    <t>vl. HMP</t>
  </si>
  <si>
    <t>000</t>
  </si>
  <si>
    <t>8115</t>
  </si>
  <si>
    <t>0000</t>
  </si>
  <si>
    <t>C e l k e m</t>
  </si>
  <si>
    <t>Libuš</t>
  </si>
  <si>
    <t>Troja</t>
  </si>
  <si>
    <t>Integrace cizinců</t>
  </si>
  <si>
    <t>Výkon soc. práce</t>
  </si>
  <si>
    <t>Mezisoučet - vratky nevyčerpaných dotací poskytnutých z MF</t>
  </si>
  <si>
    <t>Mezisoučet - vratky nevyčerpaných dotací poskytnutých z resortních ministerstev</t>
  </si>
  <si>
    <t>tř. 8 - financování (strana DAL)</t>
  </si>
  <si>
    <t>Praha 18</t>
  </si>
  <si>
    <t>13305</t>
  </si>
  <si>
    <t>Sociální služby</t>
  </si>
  <si>
    <t>13016 Celkem</t>
  </si>
  <si>
    <t>13305 Celkem</t>
  </si>
  <si>
    <t>13351</t>
  </si>
  <si>
    <t>EU - šablony</t>
  </si>
  <si>
    <t>14004</t>
  </si>
  <si>
    <t>0716</t>
  </si>
  <si>
    <t>JSDH vybavení</t>
  </si>
  <si>
    <t>35025</t>
  </si>
  <si>
    <t>35025 Celkem</t>
  </si>
  <si>
    <t>Ohodnocení zaměstnanců/COVID/</t>
  </si>
  <si>
    <t>Soc. služby /COVID/</t>
  </si>
  <si>
    <t xml:space="preserve">EU- Šablony </t>
  </si>
  <si>
    <t>Ministerstvo zdrav.</t>
  </si>
  <si>
    <t>Ohodnocení zaměstnanců /COVID/</t>
  </si>
  <si>
    <t>0090401000000</t>
  </si>
  <si>
    <t>0504</t>
  </si>
  <si>
    <t>13351 Celkem</t>
  </si>
  <si>
    <t>14004 Celkem</t>
  </si>
  <si>
    <t>Celkem odvody resortním ministerstvům</t>
  </si>
  <si>
    <t>Min. financí</t>
  </si>
  <si>
    <t>Celkem odvody MF</t>
  </si>
  <si>
    <t xml:space="preserve">Celkem přijaté vratky od městských částí v rámci FV se st. rozpočtem za rok 2021 </t>
  </si>
  <si>
    <t>Celkem dokrytí vyčerp. fin. prostředků MČ v rámci FV se st. rozpočtem za rok 2021</t>
  </si>
  <si>
    <t>c) Úprava rozpočtu běžných výdajů - odvod v rámci FV za rok 2021 resortním ministerstvům a MF (strana DAL)</t>
  </si>
  <si>
    <t>0071631000018</t>
  </si>
  <si>
    <t>0071631000007</t>
  </si>
  <si>
    <t>Podpora terénní práce</t>
  </si>
  <si>
    <t>4428</t>
  </si>
  <si>
    <t>05416</t>
  </si>
  <si>
    <t>4428 Celkem</t>
  </si>
  <si>
    <t>0071641000004</t>
  </si>
  <si>
    <t>0071641000005</t>
  </si>
  <si>
    <t>0071641000007</t>
  </si>
  <si>
    <t>0071641000010</t>
  </si>
  <si>
    <t>0071641000011</t>
  </si>
  <si>
    <t>0071641000012</t>
  </si>
  <si>
    <t>0071641000013</t>
  </si>
  <si>
    <t>0071641000017</t>
  </si>
  <si>
    <t>0071641000021</t>
  </si>
  <si>
    <t>0071631000005</t>
  </si>
  <si>
    <t>0071631000010</t>
  </si>
  <si>
    <t>0071631000012</t>
  </si>
  <si>
    <t>0071631000016</t>
  </si>
  <si>
    <t>0071631000020</t>
  </si>
  <si>
    <t>0071631000022</t>
  </si>
  <si>
    <t>13018</t>
  </si>
  <si>
    <t>Covid - mimoř. odměny prac. soc. služby</t>
  </si>
  <si>
    <t>0071631000008</t>
  </si>
  <si>
    <t>0071635000018</t>
  </si>
  <si>
    <t>0071646000003</t>
  </si>
  <si>
    <t>0071646000004</t>
  </si>
  <si>
    <t>0071646000005</t>
  </si>
  <si>
    <t>0071646000007</t>
  </si>
  <si>
    <t>0071646000011</t>
  </si>
  <si>
    <t>0071646000012</t>
  </si>
  <si>
    <t>0071646000013</t>
  </si>
  <si>
    <t>0071646000017</t>
  </si>
  <si>
    <t>0071646000038</t>
  </si>
  <si>
    <t>0071646000014</t>
  </si>
  <si>
    <t>0071645000001</t>
  </si>
  <si>
    <t>0071645000008</t>
  </si>
  <si>
    <t>0071645000010</t>
  </si>
  <si>
    <t>35026</t>
  </si>
  <si>
    <t>98033</t>
  </si>
  <si>
    <t>Volby  do PS PČR</t>
  </si>
  <si>
    <t>98071 Celkem</t>
  </si>
  <si>
    <t>0071641000002</t>
  </si>
  <si>
    <t>Benice</t>
  </si>
  <si>
    <t>0071641000024</t>
  </si>
  <si>
    <t>Čakovice</t>
  </si>
  <si>
    <t>0071641000026</t>
  </si>
  <si>
    <t>Dolní Chabry</t>
  </si>
  <si>
    <t>0071641000028</t>
  </si>
  <si>
    <t>0071641000030</t>
  </si>
  <si>
    <t>0071641000033</t>
  </si>
  <si>
    <t>Kolovraty</t>
  </si>
  <si>
    <t>Kunratice</t>
  </si>
  <si>
    <t>0071641000034</t>
  </si>
  <si>
    <t>0071641000037</t>
  </si>
  <si>
    <t>0071641000038</t>
  </si>
  <si>
    <t>Lysolaje</t>
  </si>
  <si>
    <t>Nebušice</t>
  </si>
  <si>
    <t>Nedvězí</t>
  </si>
  <si>
    <t>Přední Kopanina</t>
  </si>
  <si>
    <t>0071641000041</t>
  </si>
  <si>
    <t>0071641000042</t>
  </si>
  <si>
    <t>0071641000043</t>
  </si>
  <si>
    <t>0071641000045</t>
  </si>
  <si>
    <t>Slivenec</t>
  </si>
  <si>
    <t>Šeberov</t>
  </si>
  <si>
    <t>Štěrboholy</t>
  </si>
  <si>
    <t>Velká Chuchle</t>
  </si>
  <si>
    <t>0071641000047</t>
  </si>
  <si>
    <t>0071641000048</t>
  </si>
  <si>
    <t>0071641000050</t>
  </si>
  <si>
    <t>0071641000051</t>
  </si>
  <si>
    <t>0071641000052</t>
  </si>
  <si>
    <t>0071641000054</t>
  </si>
  <si>
    <t>0071641000055</t>
  </si>
  <si>
    <t>0071641000003</t>
  </si>
  <si>
    <t>0071641000008</t>
  </si>
  <si>
    <t>0071641000014</t>
  </si>
  <si>
    <t>0071641000020</t>
  </si>
  <si>
    <t>98033 Celkem</t>
  </si>
  <si>
    <t>0015059000006</t>
  </si>
  <si>
    <t>0015005000007</t>
  </si>
  <si>
    <t>0010486000003</t>
  </si>
  <si>
    <t>35026 Celkem</t>
  </si>
  <si>
    <t>0071635000054</t>
  </si>
  <si>
    <t>Praha 15</t>
  </si>
  <si>
    <t>Dubeč</t>
  </si>
  <si>
    <t>Petrovice</t>
  </si>
  <si>
    <t>Zbraslav</t>
  </si>
  <si>
    <t>Zličín</t>
  </si>
  <si>
    <t>Volby do PS PČR</t>
  </si>
  <si>
    <t>0071641000006</t>
  </si>
  <si>
    <t>0071641000009</t>
  </si>
  <si>
    <t>0071641000015</t>
  </si>
  <si>
    <t>0071641000016</t>
  </si>
  <si>
    <t>0071641000018</t>
  </si>
  <si>
    <t>0071641000019</t>
  </si>
  <si>
    <t>0071641000022</t>
  </si>
  <si>
    <t>0071641000023</t>
  </si>
  <si>
    <t>0071641000031</t>
  </si>
  <si>
    <t>0071641000044</t>
  </si>
  <si>
    <t>0071641000056</t>
  </si>
  <si>
    <t>0071641000057</t>
  </si>
  <si>
    <t>Odvod v rámci FV za rok 2021 na:</t>
  </si>
  <si>
    <t>Celkem odvody na  resortní min. a na MF v rámci FV za rok 2021</t>
  </si>
  <si>
    <t>0071641000000</t>
  </si>
  <si>
    <t>0071635000000</t>
  </si>
  <si>
    <t>0071646000000</t>
  </si>
  <si>
    <t>Úřad vlády</t>
  </si>
  <si>
    <t>0071631000000</t>
  </si>
  <si>
    <t>Podpora teréní práce</t>
  </si>
  <si>
    <t>0071645000000</t>
  </si>
  <si>
    <t>0015059000000</t>
  </si>
  <si>
    <t>0015005000000</t>
  </si>
  <si>
    <t>0010486000000</t>
  </si>
  <si>
    <t>Covid mimoř. odměny soc. pracovníků</t>
  </si>
  <si>
    <t>0090106000000</t>
  </si>
  <si>
    <t>0901</t>
  </si>
  <si>
    <t xml:space="preserve">1) Úprava rozpočtu vl. hl. m. Prahy ve vazbě na finanční vypořádání dotací poskytnutých v roce 2021 </t>
  </si>
  <si>
    <t>MČ hl. m. Prahy z Ministestva financí a resortních ministerstev</t>
  </si>
  <si>
    <t>Nevyčerpané dotace ze státního rozpočtu a fondů z minulých let (Nevyčerp. prostředky na  volby do PS PČR ÚZ 98071)</t>
  </si>
  <si>
    <t xml:space="preserve"> 020</t>
  </si>
  <si>
    <t>Dočasně volné zdroje /včetně předfinancování/   Zapojení fin. prostředků na dokrytí překročených výdajů na volby do  PS PČR městským částem ÚZ 98071</t>
  </si>
  <si>
    <t xml:space="preserve"> 018</t>
  </si>
  <si>
    <t xml:space="preserve"> 024</t>
  </si>
  <si>
    <t>Nevyčerpané dotace  z rozpočtu MČ // od MČ Praha 7 soc. služby FV 2021 (ÚZ 13305)//</t>
  </si>
  <si>
    <t>Nevyčerpané dotace  z rozpočtu MČ // od MČ Praha 8 soc. služby FV 2021 (ÚZ 13305)//</t>
  </si>
  <si>
    <t>a) Úprava rozpočtu příjmů vl. HMP - pol. 4137 - přijetí fin. prostředků od MČ HMP (strana MD)</t>
  </si>
  <si>
    <t>Úprava rozpočtu     (v tis. Kč)</t>
  </si>
  <si>
    <t>Částka v Kč</t>
  </si>
  <si>
    <t>0071642000001</t>
  </si>
  <si>
    <t>Účelové prostředky r. 2021</t>
  </si>
  <si>
    <t>81</t>
  </si>
  <si>
    <t>1016</t>
  </si>
  <si>
    <t>Doplatky místních poplatků</t>
  </si>
  <si>
    <t>-</t>
  </si>
  <si>
    <t>0071642000002</t>
  </si>
  <si>
    <t>0071642000003</t>
  </si>
  <si>
    <t>96</t>
  </si>
  <si>
    <t>Účelové prostředky r. 2020</t>
  </si>
  <si>
    <t>118</t>
  </si>
  <si>
    <t>0071642000004</t>
  </si>
  <si>
    <t>130</t>
  </si>
  <si>
    <t>0071642000005</t>
  </si>
  <si>
    <t>0071642000006</t>
  </si>
  <si>
    <t>0071642000007</t>
  </si>
  <si>
    <t>0071642000008</t>
  </si>
  <si>
    <t>0071642000009</t>
  </si>
  <si>
    <t>0071642000010</t>
  </si>
  <si>
    <t>12</t>
  </si>
  <si>
    <t>0071642000011</t>
  </si>
  <si>
    <t>0071642000012</t>
  </si>
  <si>
    <t>Ostatní vratky</t>
  </si>
  <si>
    <t>0071642000013</t>
  </si>
  <si>
    <t>0071642000014</t>
  </si>
  <si>
    <t>0071642000015</t>
  </si>
  <si>
    <t>0071642000016</t>
  </si>
  <si>
    <t>0071642000017</t>
  </si>
  <si>
    <t>0071642000018</t>
  </si>
  <si>
    <t>0071642000019</t>
  </si>
  <si>
    <t>0071642000020</t>
  </si>
  <si>
    <t>0071642000021</t>
  </si>
  <si>
    <t>0071642000022</t>
  </si>
  <si>
    <t>0071642000023</t>
  </si>
  <si>
    <t>0071642000026</t>
  </si>
  <si>
    <t>Ďáblice</t>
  </si>
  <si>
    <t>0071642000027</t>
  </si>
  <si>
    <t>0071642000028</t>
  </si>
  <si>
    <t>Dolní Měcholupy</t>
  </si>
  <si>
    <t>0071642000029</t>
  </si>
  <si>
    <t>Dolní Počernice</t>
  </si>
  <si>
    <t>0071642000030</t>
  </si>
  <si>
    <t>0071642000031</t>
  </si>
  <si>
    <t>Klánovice</t>
  </si>
  <si>
    <t>0071642000032</t>
  </si>
  <si>
    <t>0071642000033</t>
  </si>
  <si>
    <t>0071642000034</t>
  </si>
  <si>
    <t>0071642000037</t>
  </si>
  <si>
    <t>0071642000038</t>
  </si>
  <si>
    <t>Lipence</t>
  </si>
  <si>
    <t>0071642000039</t>
  </si>
  <si>
    <t>0071642000041</t>
  </si>
  <si>
    <t>0071642000042</t>
  </si>
  <si>
    <t>0071642000043</t>
  </si>
  <si>
    <t>0071642000044</t>
  </si>
  <si>
    <t>0071642000045</t>
  </si>
  <si>
    <t>127</t>
  </si>
  <si>
    <t>Řeporyje</t>
  </si>
  <si>
    <t>0071642000046</t>
  </si>
  <si>
    <t>0071642000047</t>
  </si>
  <si>
    <t>0071642000048</t>
  </si>
  <si>
    <t>Suchdol</t>
  </si>
  <si>
    <t>0071642000049</t>
  </si>
  <si>
    <t>0071642000050</t>
  </si>
  <si>
    <t>0071642000051</t>
  </si>
  <si>
    <t>0071642000052</t>
  </si>
  <si>
    <t>Újezd</t>
  </si>
  <si>
    <t>0071642000053</t>
  </si>
  <si>
    <t>0071642000054</t>
  </si>
  <si>
    <t>0071642000055</t>
  </si>
  <si>
    <t>0071642000056</t>
  </si>
  <si>
    <t>0071642000057</t>
  </si>
  <si>
    <t>b) Úprava rozpočtu příjmů vl. HMP - pol. 4251 - přijetí fin. prostředků od MČ HMP (strana MD)</t>
  </si>
  <si>
    <t>4251</t>
  </si>
  <si>
    <t>84</t>
  </si>
  <si>
    <t>90</t>
  </si>
  <si>
    <t>Praha5</t>
  </si>
  <si>
    <t>Praha 23</t>
  </si>
  <si>
    <t>Březiněves</t>
  </si>
  <si>
    <t>0071642000025</t>
  </si>
  <si>
    <t>c) Úprava rozpočtu běžných výdajů vl. HMP - pol. 5347 - poskytnutí fin. prostředků MČ HMP (strana DAL)</t>
  </si>
  <si>
    <t>Participativní rozpočty - pilotní projekt</t>
  </si>
  <si>
    <t>140</t>
  </si>
  <si>
    <t>Participativní rozpočty</t>
  </si>
  <si>
    <t>109</t>
  </si>
  <si>
    <t>Ostatní doplatky</t>
  </si>
  <si>
    <t>Přeplatky místních poplatků</t>
  </si>
  <si>
    <t>Křeslice</t>
  </si>
  <si>
    <t>0071642000036</t>
  </si>
  <si>
    <t>d) Úprava rozpočtu kapitálových výdajů vl. HMP - pol. 6363 - poskytnutí fin. prostředků MČ HMP (strana DAL)</t>
  </si>
  <si>
    <t>6363</t>
  </si>
  <si>
    <t>119</t>
  </si>
  <si>
    <t>e) Úprava rozpočtu tř. 8 - financování (pol. 8115)</t>
  </si>
  <si>
    <t xml:space="preserve"> tř. 8 - financování (strana DAL)</t>
  </si>
  <si>
    <t>Úprava rozpočtu              (v tis. Kč)</t>
  </si>
  <si>
    <t>0071642000000</t>
  </si>
  <si>
    <t>24</t>
  </si>
  <si>
    <t>MČ hl. m. Prahy z rozpočtu HMP</t>
  </si>
  <si>
    <t xml:space="preserve">2) Úprava rozpočtu vl. hl. m. Prahy ve vazbě na finanční vypořádání dotací poskytnutých v roce 2021 </t>
  </si>
  <si>
    <t>Celkem odvody MČ na HMP v rámci FV s HMP za rok 2021</t>
  </si>
  <si>
    <t>Celkem dokrytí vyčerp. fin. prostředků MČ v rámci FV s HMP za rok 2021</t>
  </si>
  <si>
    <t>Úprava rozpočtu vl. hl. m. Prahy k finančnímu vypořádní s MČ HMP za rok 2021</t>
  </si>
  <si>
    <t>Příloha č. 13 k usnesení Zastupitelstva HMP č. 38/64 ze dne 16. 6.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</si>
</sst>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u/>
      <sz val="12"/>
      <color theme="1"/>
      <name val="Times New Roman"/>
      <family val="1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0" fontId="6" fillId="0" borderId="0" xfId="0" applyFont="1"/>
    <xf numFmtId="0" fontId="7" fillId="0" borderId="1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horizontal="center" wrapText="1"/>
    </xf>
    <xf numFmtId="49" fontId="9" fillId="0" borderId="4" xfId="0" applyNumberFormat="1" applyFont="1" applyBorder="1" applyAlignment="1">
      <alignment horizontal="left"/>
    </xf>
    <xf numFmtId="49" fontId="9" fillId="0" borderId="5" xfId="0" applyNumberFormat="1" applyFont="1" applyBorder="1" applyAlignment="1">
      <alignment horizontal="left"/>
    </xf>
    <xf numFmtId="49" fontId="9" fillId="0" borderId="5" xfId="0" applyNumberFormat="1" applyFont="1" applyBorder="1" applyAlignment="1">
      <alignment horizontal="left" wrapText="1"/>
    </xf>
    <xf numFmtId="49" fontId="5" fillId="0" borderId="6" xfId="0" applyNumberFormat="1" applyFont="1" applyBorder="1" applyAlignment="1">
      <alignment horizontal="left"/>
    </xf>
    <xf numFmtId="49" fontId="5" fillId="0" borderId="5" xfId="0" applyNumberFormat="1" applyFont="1" applyBorder="1" applyAlignment="1">
      <alignment horizontal="left"/>
    </xf>
    <xf numFmtId="4" fontId="5" fillId="0" borderId="5" xfId="0" applyNumberFormat="1" applyFont="1" applyFill="1" applyBorder="1" applyAlignment="1">
      <alignment horizontal="right"/>
    </xf>
    <xf numFmtId="4" fontId="5" fillId="0" borderId="7" xfId="0" applyNumberFormat="1" applyFont="1" applyBorder="1"/>
    <xf numFmtId="49" fontId="9" fillId="0" borderId="8" xfId="0" applyNumberFormat="1" applyFont="1" applyBorder="1" applyAlignment="1">
      <alignment horizontal="left"/>
    </xf>
    <xf numFmtId="49" fontId="9" fillId="0" borderId="6" xfId="0" applyNumberFormat="1" applyFont="1" applyBorder="1" applyAlignment="1">
      <alignment horizontal="left"/>
    </xf>
    <xf numFmtId="49" fontId="9" fillId="0" borderId="6" xfId="0" applyNumberFormat="1" applyFont="1" applyBorder="1" applyAlignment="1">
      <alignment horizontal="left" wrapText="1"/>
    </xf>
    <xf numFmtId="4" fontId="5" fillId="0" borderId="9" xfId="0" applyNumberFormat="1" applyFont="1" applyBorder="1"/>
    <xf numFmtId="4" fontId="9" fillId="0" borderId="9" xfId="0" applyNumberFormat="1" applyFont="1" applyBorder="1"/>
    <xf numFmtId="4" fontId="10" fillId="0" borderId="9" xfId="0" applyNumberFormat="1" applyFont="1" applyBorder="1"/>
    <xf numFmtId="0" fontId="8" fillId="2" borderId="10" xfId="0" applyFont="1" applyFill="1" applyBorder="1"/>
    <xf numFmtId="0" fontId="8" fillId="2" borderId="11" xfId="0" applyFont="1" applyFill="1" applyBorder="1"/>
    <xf numFmtId="0" fontId="8" fillId="2" borderId="12" xfId="0" applyFont="1" applyFill="1" applyBorder="1"/>
    <xf numFmtId="49" fontId="8" fillId="2" borderId="2" xfId="0" applyNumberFormat="1" applyFont="1" applyFill="1" applyBorder="1" applyAlignment="1">
      <alignment horizontal="left"/>
    </xf>
    <xf numFmtId="4" fontId="8" fillId="2" borderId="2" xfId="0" applyNumberFormat="1" applyFont="1" applyFill="1" applyBorder="1" applyAlignment="1">
      <alignment horizontal="right"/>
    </xf>
    <xf numFmtId="49" fontId="5" fillId="0" borderId="6" xfId="0" applyNumberFormat="1" applyFont="1" applyBorder="1" applyAlignment="1">
      <alignment horizontal="left" wrapText="1"/>
    </xf>
    <xf numFmtId="0" fontId="8" fillId="2" borderId="2" xfId="0" applyFont="1" applyFill="1" applyBorder="1"/>
    <xf numFmtId="0" fontId="6" fillId="0" borderId="0" xfId="0" applyFont="1" applyBorder="1"/>
    <xf numFmtId="0" fontId="11" fillId="0" borderId="0" xfId="0" applyFont="1" applyBorder="1"/>
    <xf numFmtId="4" fontId="6" fillId="0" borderId="0" xfId="0" applyNumberFormat="1" applyFont="1" applyBorder="1"/>
    <xf numFmtId="0" fontId="9" fillId="0" borderId="8" xfId="0" applyFont="1" applyBorder="1"/>
    <xf numFmtId="0" fontId="5" fillId="0" borderId="6" xfId="0" applyFont="1" applyBorder="1"/>
    <xf numFmtId="4" fontId="5" fillId="0" borderId="9" xfId="0" applyNumberFormat="1" applyFont="1" applyFill="1" applyBorder="1"/>
    <xf numFmtId="0" fontId="0" fillId="0" borderId="0" xfId="0" applyBorder="1"/>
    <xf numFmtId="49" fontId="0" fillId="0" borderId="0" xfId="0" applyNumberFormat="1" applyBorder="1"/>
    <xf numFmtId="0" fontId="14" fillId="0" borderId="0" xfId="0" applyFont="1" applyBorder="1"/>
    <xf numFmtId="0" fontId="4" fillId="0" borderId="0" xfId="0" applyFont="1" applyBorder="1"/>
    <xf numFmtId="49" fontId="4" fillId="0" borderId="0" xfId="0" applyNumberFormat="1" applyFont="1" applyBorder="1"/>
    <xf numFmtId="4" fontId="4" fillId="0" borderId="0" xfId="0" applyNumberFormat="1" applyFont="1" applyBorder="1"/>
    <xf numFmtId="0" fontId="5" fillId="0" borderId="23" xfId="0" applyFont="1" applyBorder="1"/>
    <xf numFmtId="0" fontId="5" fillId="0" borderId="25" xfId="0" applyFont="1" applyFill="1" applyBorder="1" applyAlignment="1">
      <alignment horizontal="left" wrapText="1"/>
    </xf>
    <xf numFmtId="49" fontId="5" fillId="0" borderId="25" xfId="0" applyNumberFormat="1" applyFont="1" applyFill="1" applyBorder="1" applyAlignment="1">
      <alignment horizontal="center"/>
    </xf>
    <xf numFmtId="49" fontId="5" fillId="0" borderId="25" xfId="0" applyNumberFormat="1" applyFont="1" applyBorder="1" applyAlignment="1">
      <alignment horizontal="center"/>
    </xf>
    <xf numFmtId="4" fontId="5" fillId="0" borderId="25" xfId="0" applyNumberFormat="1" applyFont="1" applyBorder="1" applyAlignment="1">
      <alignment horizontal="right"/>
    </xf>
    <xf numFmtId="4" fontId="5" fillId="0" borderId="27" xfId="0" applyNumberFormat="1" applyFont="1" applyBorder="1" applyAlignment="1">
      <alignment horizontal="right"/>
    </xf>
    <xf numFmtId="4" fontId="5" fillId="0" borderId="9" xfId="0" applyNumberFormat="1" applyFont="1" applyBorder="1" applyAlignment="1">
      <alignment horizontal="right"/>
    </xf>
    <xf numFmtId="4" fontId="8" fillId="2" borderId="3" xfId="0" applyNumberFormat="1" applyFont="1" applyFill="1" applyBorder="1" applyAlignment="1">
      <alignment horizontal="right"/>
    </xf>
    <xf numFmtId="4" fontId="5" fillId="0" borderId="6" xfId="0" applyNumberFormat="1" applyFont="1" applyFill="1" applyBorder="1" applyAlignment="1">
      <alignment horizontal="right"/>
    </xf>
    <xf numFmtId="49" fontId="5" fillId="0" borderId="8" xfId="0" applyNumberFormat="1" applyFont="1" applyBorder="1" applyAlignment="1">
      <alignment horizontal="left"/>
    </xf>
    <xf numFmtId="4" fontId="0" fillId="0" borderId="0" xfId="0" applyNumberFormat="1"/>
    <xf numFmtId="49" fontId="9" fillId="0" borderId="23" xfId="0" applyNumberFormat="1" applyFont="1" applyBorder="1" applyAlignment="1">
      <alignment horizontal="left"/>
    </xf>
    <xf numFmtId="49" fontId="9" fillId="0" borderId="24" xfId="0" applyNumberFormat="1" applyFont="1" applyBorder="1" applyAlignment="1">
      <alignment horizontal="left"/>
    </xf>
    <xf numFmtId="49" fontId="9" fillId="0" borderId="25" xfId="0" applyNumberFormat="1" applyFont="1" applyBorder="1" applyAlignment="1">
      <alignment horizontal="left" wrapText="1"/>
    </xf>
    <xf numFmtId="49" fontId="5" fillId="0" borderId="25" xfId="0" applyNumberFormat="1" applyFont="1" applyBorder="1" applyAlignment="1">
      <alignment horizontal="left"/>
    </xf>
    <xf numFmtId="0" fontId="8" fillId="0" borderId="0" xfId="0" applyFont="1" applyBorder="1"/>
    <xf numFmtId="49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49" fontId="8" fillId="0" borderId="0" xfId="0" applyNumberFormat="1" applyFont="1" applyFill="1" applyBorder="1" applyAlignment="1">
      <alignment horizontal="center"/>
    </xf>
    <xf numFmtId="4" fontId="8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49" fontId="8" fillId="0" borderId="0" xfId="0" applyNumberFormat="1" applyFont="1" applyBorder="1" applyAlignment="1">
      <alignment horizontal="right"/>
    </xf>
    <xf numFmtId="49" fontId="5" fillId="0" borderId="6" xfId="0" applyNumberFormat="1" applyFont="1" applyBorder="1" applyAlignment="1">
      <alignment horizontal="right"/>
    </xf>
    <xf numFmtId="0" fontId="5" fillId="0" borderId="6" xfId="0" applyFont="1" applyBorder="1" applyAlignment="1">
      <alignment horizontal="left" wrapText="1"/>
    </xf>
    <xf numFmtId="0" fontId="5" fillId="0" borderId="8" xfId="0" applyFont="1" applyBorder="1" applyAlignment="1">
      <alignment horizontal="right"/>
    </xf>
    <xf numFmtId="0" fontId="5" fillId="0" borderId="23" xfId="0" applyFont="1" applyBorder="1" applyAlignment="1">
      <alignment horizontal="right"/>
    </xf>
    <xf numFmtId="49" fontId="5" fillId="0" borderId="25" xfId="0" applyNumberFormat="1" applyFont="1" applyBorder="1" applyAlignment="1">
      <alignment horizontal="right"/>
    </xf>
    <xf numFmtId="4" fontId="5" fillId="0" borderId="25" xfId="0" applyNumberFormat="1" applyFont="1" applyFill="1" applyBorder="1" applyAlignment="1">
      <alignment horizontal="right"/>
    </xf>
    <xf numFmtId="0" fontId="9" fillId="0" borderId="6" xfId="0" applyFont="1" applyBorder="1" applyAlignment="1">
      <alignment wrapText="1"/>
    </xf>
    <xf numFmtId="49" fontId="5" fillId="0" borderId="6" xfId="0" applyNumberFormat="1" applyFont="1" applyBorder="1"/>
    <xf numFmtId="49" fontId="10" fillId="0" borderId="6" xfId="0" applyNumberFormat="1" applyFont="1" applyBorder="1" applyAlignment="1">
      <alignment horizontal="left"/>
    </xf>
    <xf numFmtId="0" fontId="10" fillId="0" borderId="6" xfId="0" applyFont="1" applyBorder="1" applyAlignment="1">
      <alignment wrapText="1"/>
    </xf>
    <xf numFmtId="4" fontId="15" fillId="0" borderId="6" xfId="0" applyNumberFormat="1" applyFont="1" applyFill="1" applyBorder="1" applyAlignment="1">
      <alignment horizontal="right"/>
    </xf>
    <xf numFmtId="49" fontId="10" fillId="0" borderId="8" xfId="0" applyNumberFormat="1" applyFont="1" applyBorder="1" applyAlignment="1">
      <alignment horizontal="left"/>
    </xf>
    <xf numFmtId="4" fontId="15" fillId="0" borderId="9" xfId="0" applyNumberFormat="1" applyFont="1" applyFill="1" applyBorder="1" applyAlignment="1">
      <alignment horizontal="right"/>
    </xf>
    <xf numFmtId="49" fontId="9" fillId="3" borderId="8" xfId="0" applyNumberFormat="1" applyFont="1" applyFill="1" applyBorder="1" applyAlignment="1">
      <alignment horizontal="left"/>
    </xf>
    <xf numFmtId="49" fontId="9" fillId="3" borderId="6" xfId="0" applyNumberFormat="1" applyFont="1" applyFill="1" applyBorder="1" applyAlignment="1">
      <alignment horizontal="left"/>
    </xf>
    <xf numFmtId="49" fontId="9" fillId="3" borderId="6" xfId="0" applyNumberFormat="1" applyFont="1" applyFill="1" applyBorder="1" applyAlignment="1">
      <alignment horizontal="left" wrapText="1"/>
    </xf>
    <xf numFmtId="49" fontId="5" fillId="3" borderId="6" xfId="0" applyNumberFormat="1" applyFont="1" applyFill="1" applyBorder="1" applyAlignment="1">
      <alignment horizontal="left"/>
    </xf>
    <xf numFmtId="4" fontId="5" fillId="3" borderId="5" xfId="0" applyNumberFormat="1" applyFont="1" applyFill="1" applyBorder="1" applyAlignment="1">
      <alignment horizontal="right"/>
    </xf>
    <xf numFmtId="4" fontId="9" fillId="3" borderId="9" xfId="0" applyNumberFormat="1" applyFont="1" applyFill="1" applyBorder="1"/>
    <xf numFmtId="49" fontId="9" fillId="3" borderId="4" xfId="0" applyNumberFormat="1" applyFont="1" applyFill="1" applyBorder="1" applyAlignment="1">
      <alignment horizontal="left"/>
    </xf>
    <xf numFmtId="49" fontId="9" fillId="3" borderId="5" xfId="0" applyNumberFormat="1" applyFont="1" applyFill="1" applyBorder="1" applyAlignment="1">
      <alignment horizontal="left"/>
    </xf>
    <xf numFmtId="49" fontId="9" fillId="3" borderId="5" xfId="0" applyNumberFormat="1" applyFont="1" applyFill="1" applyBorder="1" applyAlignment="1">
      <alignment horizontal="left" wrapText="1"/>
    </xf>
    <xf numFmtId="49" fontId="5" fillId="3" borderId="5" xfId="0" applyNumberFormat="1" applyFont="1" applyFill="1" applyBorder="1" applyAlignment="1">
      <alignment horizontal="left"/>
    </xf>
    <xf numFmtId="4" fontId="5" fillId="3" borderId="7" xfId="0" applyNumberFormat="1" applyFont="1" applyFill="1" applyBorder="1"/>
    <xf numFmtId="4" fontId="5" fillId="3" borderId="7" xfId="0" applyNumberFormat="1" applyFont="1" applyFill="1" applyBorder="1" applyAlignment="1">
      <alignment horizontal="right"/>
    </xf>
    <xf numFmtId="49" fontId="9" fillId="3" borderId="23" xfId="0" applyNumberFormat="1" applyFont="1" applyFill="1" applyBorder="1" applyAlignment="1">
      <alignment horizontal="left"/>
    </xf>
    <xf numFmtId="49" fontId="9" fillId="3" borderId="25" xfId="0" applyNumberFormat="1" applyFont="1" applyFill="1" applyBorder="1" applyAlignment="1">
      <alignment horizontal="left"/>
    </xf>
    <xf numFmtId="49" fontId="9" fillId="3" borderId="25" xfId="0" applyNumberFormat="1" applyFont="1" applyFill="1" applyBorder="1" applyAlignment="1">
      <alignment horizontal="left" wrapText="1"/>
    </xf>
    <xf numFmtId="49" fontId="5" fillId="3" borderId="25" xfId="0" applyNumberFormat="1" applyFont="1" applyFill="1" applyBorder="1" applyAlignment="1">
      <alignment horizontal="left"/>
    </xf>
    <xf numFmtId="4" fontId="5" fillId="3" borderId="17" xfId="0" applyNumberFormat="1" applyFont="1" applyFill="1" applyBorder="1" applyAlignment="1">
      <alignment horizontal="right"/>
    </xf>
    <xf numFmtId="4" fontId="9" fillId="3" borderId="27" xfId="0" applyNumberFormat="1" applyFont="1" applyFill="1" applyBorder="1"/>
    <xf numFmtId="49" fontId="12" fillId="4" borderId="29" xfId="0" applyNumberFormat="1" applyFont="1" applyFill="1" applyBorder="1"/>
    <xf numFmtId="0" fontId="12" fillId="4" borderId="29" xfId="0" applyFont="1" applyFill="1" applyBorder="1" applyAlignment="1">
      <alignment wrapText="1"/>
    </xf>
    <xf numFmtId="0" fontId="13" fillId="4" borderId="29" xfId="0" applyFont="1" applyFill="1" applyBorder="1"/>
    <xf numFmtId="49" fontId="13" fillId="4" borderId="22" xfId="0" applyNumberFormat="1" applyFont="1" applyFill="1" applyBorder="1"/>
    <xf numFmtId="4" fontId="13" fillId="4" borderId="22" xfId="0" applyNumberFormat="1" applyFont="1" applyFill="1" applyBorder="1" applyAlignment="1">
      <alignment horizontal="right"/>
    </xf>
    <xf numFmtId="49" fontId="12" fillId="4" borderId="28" xfId="0" applyNumberFormat="1" applyFont="1" applyFill="1" applyBorder="1"/>
    <xf numFmtId="0" fontId="12" fillId="4" borderId="28" xfId="0" applyFont="1" applyFill="1" applyBorder="1" applyAlignment="1">
      <alignment wrapText="1"/>
    </xf>
    <xf numFmtId="0" fontId="13" fillId="4" borderId="28" xfId="0" applyFont="1" applyFill="1" applyBorder="1"/>
    <xf numFmtId="49" fontId="13" fillId="4" borderId="24" xfId="0" applyNumberFormat="1" applyFont="1" applyFill="1" applyBorder="1"/>
    <xf numFmtId="4" fontId="13" fillId="4" borderId="24" xfId="0" applyNumberFormat="1" applyFont="1" applyFill="1" applyBorder="1" applyAlignment="1">
      <alignment horizontal="right"/>
    </xf>
    <xf numFmtId="0" fontId="12" fillId="4" borderId="30" xfId="0" applyFont="1" applyFill="1" applyBorder="1"/>
    <xf numFmtId="0" fontId="12" fillId="4" borderId="31" xfId="0" applyFont="1" applyFill="1" applyBorder="1"/>
    <xf numFmtId="49" fontId="9" fillId="3" borderId="16" xfId="0" applyNumberFormat="1" applyFont="1" applyFill="1" applyBorder="1" applyAlignment="1">
      <alignment horizontal="left"/>
    </xf>
    <xf numFmtId="49" fontId="9" fillId="3" borderId="17" xfId="0" applyNumberFormat="1" applyFont="1" applyFill="1" applyBorder="1" applyAlignment="1">
      <alignment horizontal="left"/>
    </xf>
    <xf numFmtId="49" fontId="9" fillId="3" borderId="17" xfId="0" applyNumberFormat="1" applyFont="1" applyFill="1" applyBorder="1" applyAlignment="1">
      <alignment horizontal="left" wrapText="1"/>
    </xf>
    <xf numFmtId="49" fontId="5" fillId="3" borderId="17" xfId="0" applyNumberFormat="1" applyFont="1" applyFill="1" applyBorder="1" applyAlignment="1">
      <alignment horizontal="left"/>
    </xf>
    <xf numFmtId="4" fontId="5" fillId="3" borderId="18" xfId="0" applyNumberFormat="1" applyFont="1" applyFill="1" applyBorder="1"/>
    <xf numFmtId="49" fontId="12" fillId="3" borderId="8" xfId="0" applyNumberFormat="1" applyFont="1" applyFill="1" applyBorder="1" applyAlignment="1">
      <alignment horizontal="left"/>
    </xf>
    <xf numFmtId="49" fontId="12" fillId="3" borderId="6" xfId="0" applyNumberFormat="1" applyFont="1" applyFill="1" applyBorder="1" applyAlignment="1">
      <alignment horizontal="left"/>
    </xf>
    <xf numFmtId="0" fontId="12" fillId="3" borderId="6" xfId="0" applyFont="1" applyFill="1" applyBorder="1" applyAlignment="1">
      <alignment wrapText="1"/>
    </xf>
    <xf numFmtId="0" fontId="13" fillId="3" borderId="6" xfId="0" applyFont="1" applyFill="1" applyBorder="1"/>
    <xf numFmtId="49" fontId="13" fillId="3" borderId="6" xfId="0" applyNumberFormat="1" applyFont="1" applyFill="1" applyBorder="1" applyAlignment="1">
      <alignment horizontal="left"/>
    </xf>
    <xf numFmtId="49" fontId="13" fillId="3" borderId="6" xfId="0" applyNumberFormat="1" applyFont="1" applyFill="1" applyBorder="1"/>
    <xf numFmtId="4" fontId="13" fillId="3" borderId="6" xfId="0" applyNumberFormat="1" applyFont="1" applyFill="1" applyBorder="1" applyAlignment="1">
      <alignment horizontal="right"/>
    </xf>
    <xf numFmtId="4" fontId="13" fillId="3" borderId="9" xfId="0" applyNumberFormat="1" applyFont="1" applyFill="1" applyBorder="1" applyAlignment="1">
      <alignment horizontal="right"/>
    </xf>
    <xf numFmtId="49" fontId="12" fillId="3" borderId="23" xfId="0" applyNumberFormat="1" applyFont="1" applyFill="1" applyBorder="1" applyAlignment="1">
      <alignment horizontal="left"/>
    </xf>
    <xf numFmtId="49" fontId="12" fillId="3" borderId="25" xfId="0" applyNumberFormat="1" applyFont="1" applyFill="1" applyBorder="1" applyAlignment="1">
      <alignment horizontal="left"/>
    </xf>
    <xf numFmtId="0" fontId="12" fillId="3" borderId="25" xfId="0" applyFont="1" applyFill="1" applyBorder="1" applyAlignment="1">
      <alignment wrapText="1"/>
    </xf>
    <xf numFmtId="0" fontId="13" fillId="3" borderId="25" xfId="0" applyFont="1" applyFill="1" applyBorder="1"/>
    <xf numFmtId="49" fontId="13" fillId="3" borderId="25" xfId="0" applyNumberFormat="1" applyFont="1" applyFill="1" applyBorder="1" applyAlignment="1">
      <alignment horizontal="left"/>
    </xf>
    <xf numFmtId="49" fontId="13" fillId="3" borderId="25" xfId="0" applyNumberFormat="1" applyFont="1" applyFill="1" applyBorder="1"/>
    <xf numFmtId="4" fontId="13" fillId="3" borderId="25" xfId="0" applyNumberFormat="1" applyFont="1" applyFill="1" applyBorder="1" applyAlignment="1">
      <alignment horizontal="right"/>
    </xf>
    <xf numFmtId="4" fontId="13" fillId="3" borderId="27" xfId="0" applyNumberFormat="1" applyFont="1" applyFill="1" applyBorder="1" applyAlignment="1">
      <alignment horizontal="right"/>
    </xf>
    <xf numFmtId="0" fontId="8" fillId="3" borderId="1" xfId="0" applyFont="1" applyFill="1" applyBorder="1"/>
    <xf numFmtId="49" fontId="8" fillId="3" borderId="2" xfId="0" applyNumberFormat="1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4" fontId="8" fillId="3" borderId="2" xfId="0" applyNumberFormat="1" applyFont="1" applyFill="1" applyBorder="1" applyAlignment="1">
      <alignment horizontal="right"/>
    </xf>
    <xf numFmtId="4" fontId="8" fillId="3" borderId="3" xfId="0" applyNumberFormat="1" applyFont="1" applyFill="1" applyBorder="1" applyAlignment="1">
      <alignment horizontal="right"/>
    </xf>
    <xf numFmtId="0" fontId="8" fillId="3" borderId="1" xfId="0" applyFont="1" applyFill="1" applyBorder="1" applyAlignment="1">
      <alignment horizontal="right"/>
    </xf>
    <xf numFmtId="49" fontId="8" fillId="3" borderId="2" xfId="0" applyNumberFormat="1" applyFont="1" applyFill="1" applyBorder="1" applyAlignment="1">
      <alignment horizontal="right"/>
    </xf>
    <xf numFmtId="49" fontId="5" fillId="0" borderId="6" xfId="0" applyNumberFormat="1" applyFont="1" applyFill="1" applyBorder="1" applyAlignment="1">
      <alignment horizontal="left"/>
    </xf>
    <xf numFmtId="49" fontId="5" fillId="0" borderId="6" xfId="0" applyNumberFormat="1" applyFont="1" applyFill="1" applyBorder="1" applyAlignment="1">
      <alignment horizontal="right" wrapText="1"/>
    </xf>
    <xf numFmtId="49" fontId="5" fillId="0" borderId="6" xfId="0" applyNumberFormat="1" applyFont="1" applyBorder="1" applyAlignment="1">
      <alignment horizontal="right" wrapText="1"/>
    </xf>
    <xf numFmtId="0" fontId="5" fillId="0" borderId="8" xfId="0" applyFont="1" applyFill="1" applyBorder="1" applyAlignment="1">
      <alignment horizontal="left"/>
    </xf>
    <xf numFmtId="49" fontId="5" fillId="0" borderId="25" xfId="0" applyNumberFormat="1" applyFont="1" applyBorder="1" applyAlignment="1">
      <alignment wrapText="1"/>
    </xf>
    <xf numFmtId="49" fontId="5" fillId="0" borderId="41" xfId="0" applyNumberFormat="1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4" fontId="8" fillId="0" borderId="6" xfId="0" applyNumberFormat="1" applyFont="1" applyFill="1" applyBorder="1" applyAlignment="1">
      <alignment horizontal="right"/>
    </xf>
    <xf numFmtId="4" fontId="8" fillId="0" borderId="42" xfId="0" applyNumberFormat="1" applyFont="1" applyFill="1" applyBorder="1" applyAlignment="1">
      <alignment horizontal="right"/>
    </xf>
    <xf numFmtId="49" fontId="5" fillId="0" borderId="6" xfId="0" applyNumberFormat="1" applyFont="1" applyFill="1" applyBorder="1" applyAlignment="1">
      <alignment horizontal="center"/>
    </xf>
    <xf numFmtId="4" fontId="8" fillId="0" borderId="42" xfId="0" applyNumberFormat="1" applyFont="1" applyBorder="1" applyAlignment="1">
      <alignment horizontal="right"/>
    </xf>
    <xf numFmtId="0" fontId="8" fillId="5" borderId="10" xfId="0" applyFont="1" applyFill="1" applyBorder="1"/>
    <xf numFmtId="49" fontId="8" fillId="5" borderId="2" xfId="0" applyNumberFormat="1" applyFont="1" applyFill="1" applyBorder="1"/>
    <xf numFmtId="0" fontId="8" fillId="5" borderId="12" xfId="0" applyFont="1" applyFill="1" applyBorder="1" applyAlignment="1">
      <alignment horizontal="center"/>
    </xf>
    <xf numFmtId="49" fontId="8" fillId="5" borderId="12" xfId="0" applyNumberFormat="1" applyFont="1" applyFill="1" applyBorder="1"/>
    <xf numFmtId="49" fontId="8" fillId="5" borderId="2" xfId="0" applyNumberFormat="1" applyFont="1" applyFill="1" applyBorder="1" applyAlignment="1">
      <alignment horizontal="center"/>
    </xf>
    <xf numFmtId="4" fontId="8" fillId="5" borderId="43" xfId="0" applyNumberFormat="1" applyFont="1" applyFill="1" applyBorder="1"/>
    <xf numFmtId="4" fontId="8" fillId="5" borderId="3" xfId="0" applyNumberFormat="1" applyFont="1" applyFill="1" applyBorder="1"/>
    <xf numFmtId="0" fontId="8" fillId="0" borderId="0" xfId="0" applyFont="1" applyFill="1" applyBorder="1"/>
    <xf numFmtId="49" fontId="8" fillId="0" borderId="0" xfId="0" applyNumberFormat="1" applyFont="1" applyFill="1" applyBorder="1"/>
    <xf numFmtId="0" fontId="8" fillId="0" borderId="0" xfId="0" applyFont="1" applyFill="1" applyBorder="1" applyAlignment="1">
      <alignment horizontal="center"/>
    </xf>
    <xf numFmtId="4" fontId="8" fillId="0" borderId="0" xfId="0" applyNumberFormat="1" applyFont="1" applyFill="1" applyBorder="1"/>
    <xf numFmtId="0" fontId="5" fillId="0" borderId="2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24" xfId="0" applyFont="1" applyBorder="1" applyAlignment="1">
      <alignment wrapText="1"/>
    </xf>
    <xf numFmtId="0" fontId="5" fillId="0" borderId="24" xfId="0" applyFont="1" applyFill="1" applyBorder="1" applyAlignment="1">
      <alignment horizontal="left"/>
    </xf>
    <xf numFmtId="0" fontId="8" fillId="5" borderId="2" xfId="0" applyFont="1" applyFill="1" applyBorder="1" applyAlignment="1">
      <alignment horizontal="center"/>
    </xf>
    <xf numFmtId="4" fontId="8" fillId="5" borderId="2" xfId="0" applyNumberFormat="1" applyFont="1" applyFill="1" applyBorder="1"/>
    <xf numFmtId="0" fontId="17" fillId="0" borderId="0" xfId="0" applyFont="1"/>
    <xf numFmtId="49" fontId="17" fillId="0" borderId="0" xfId="0" applyNumberFormat="1" applyFont="1"/>
    <xf numFmtId="0" fontId="17" fillId="0" borderId="0" xfId="0" applyFont="1" applyAlignment="1">
      <alignment horizontal="center"/>
    </xf>
    <xf numFmtId="49" fontId="17" fillId="0" borderId="0" xfId="0" applyNumberFormat="1" applyFont="1" applyAlignment="1">
      <alignment horizontal="center"/>
    </xf>
    <xf numFmtId="4" fontId="17" fillId="0" borderId="0" xfId="0" applyNumberFormat="1" applyFont="1"/>
    <xf numFmtId="0" fontId="5" fillId="0" borderId="1" xfId="0" applyFont="1" applyBorder="1"/>
    <xf numFmtId="0" fontId="5" fillId="0" borderId="41" xfId="0" applyFont="1" applyBorder="1" applyAlignment="1">
      <alignment horizontal="left"/>
    </xf>
    <xf numFmtId="49" fontId="5" fillId="0" borderId="0" xfId="0" applyNumberFormat="1" applyFont="1" applyAlignment="1">
      <alignment horizontal="center"/>
    </xf>
    <xf numFmtId="49" fontId="5" fillId="0" borderId="5" xfId="0" applyNumberFormat="1" applyFont="1" applyBorder="1" applyAlignment="1">
      <alignment horizontal="center"/>
    </xf>
    <xf numFmtId="4" fontId="5" fillId="0" borderId="5" xfId="0" applyNumberFormat="1" applyFont="1" applyBorder="1"/>
    <xf numFmtId="4" fontId="5" fillId="0" borderId="45" xfId="0" applyNumberFormat="1" applyFont="1" applyBorder="1"/>
    <xf numFmtId="0" fontId="8" fillId="0" borderId="1" xfId="0" applyFont="1" applyBorder="1"/>
    <xf numFmtId="49" fontId="8" fillId="0" borderId="11" xfId="0" applyNumberFormat="1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49" fontId="8" fillId="0" borderId="2" xfId="0" applyNumberFormat="1" applyFont="1" applyBorder="1" applyAlignment="1">
      <alignment horizontal="center"/>
    </xf>
    <xf numFmtId="4" fontId="8" fillId="0" borderId="11" xfId="0" applyNumberFormat="1" applyFont="1" applyBorder="1" applyAlignment="1">
      <alignment horizontal="right"/>
    </xf>
    <xf numFmtId="4" fontId="8" fillId="0" borderId="3" xfId="0" applyNumberFormat="1" applyFont="1" applyBorder="1" applyAlignment="1">
      <alignment horizontal="right"/>
    </xf>
    <xf numFmtId="0" fontId="5" fillId="0" borderId="4" xfId="0" applyFont="1" applyBorder="1"/>
    <xf numFmtId="49" fontId="5" fillId="0" borderId="22" xfId="0" applyNumberFormat="1" applyFont="1" applyBorder="1" applyAlignment="1">
      <alignment horizontal="center"/>
    </xf>
    <xf numFmtId="49" fontId="5" fillId="0" borderId="17" xfId="0" applyNumberFormat="1" applyFont="1" applyBorder="1" applyAlignment="1">
      <alignment horizontal="center"/>
    </xf>
    <xf numFmtId="4" fontId="5" fillId="0" borderId="3" xfId="0" applyNumberFormat="1" applyFont="1" applyBorder="1"/>
    <xf numFmtId="0" fontId="8" fillId="0" borderId="10" xfId="0" applyFont="1" applyBorder="1"/>
    <xf numFmtId="49" fontId="8" fillId="0" borderId="43" xfId="0" applyNumberFormat="1" applyFont="1" applyBorder="1" applyAlignment="1">
      <alignment horizontal="center"/>
    </xf>
    <xf numFmtId="49" fontId="5" fillId="0" borderId="44" xfId="0" applyNumberFormat="1" applyFont="1" applyBorder="1" applyAlignment="1">
      <alignment horizontal="center"/>
    </xf>
    <xf numFmtId="0" fontId="18" fillId="0" borderId="0" xfId="0" applyFont="1"/>
    <xf numFmtId="0" fontId="8" fillId="0" borderId="43" xfId="0" applyFont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49" fontId="8" fillId="0" borderId="14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 wrapText="1"/>
    </xf>
    <xf numFmtId="49" fontId="8" fillId="0" borderId="17" xfId="0" applyNumberFormat="1" applyFont="1" applyBorder="1" applyAlignment="1">
      <alignment horizontal="center" vertical="center" wrapText="1"/>
    </xf>
    <xf numFmtId="49" fontId="8" fillId="0" borderId="20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49" fontId="8" fillId="0" borderId="32" xfId="0" applyNumberFormat="1" applyFont="1" applyBorder="1" applyAlignment="1">
      <alignment horizontal="center" vertical="center"/>
    </xf>
    <xf numFmtId="49" fontId="8" fillId="0" borderId="34" xfId="0" applyNumberFormat="1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49" fontId="8" fillId="0" borderId="37" xfId="0" applyNumberFormat="1" applyFont="1" applyBorder="1" applyAlignment="1">
      <alignment horizontal="center" vertical="center"/>
    </xf>
    <xf numFmtId="49" fontId="8" fillId="0" borderId="38" xfId="0" applyNumberFormat="1" applyFont="1" applyBorder="1" applyAlignment="1">
      <alignment horizontal="center" vertical="center"/>
    </xf>
    <xf numFmtId="49" fontId="8" fillId="0" borderId="37" xfId="0" applyNumberFormat="1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49" fontId="8" fillId="0" borderId="20" xfId="0" applyNumberFormat="1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 wrapText="1"/>
    </xf>
    <xf numFmtId="49" fontId="8" fillId="0" borderId="17" xfId="0" applyNumberFormat="1" applyFont="1" applyFill="1" applyBorder="1" applyAlignment="1">
      <alignment horizontal="center" vertical="center" wrapText="1"/>
    </xf>
    <xf numFmtId="49" fontId="8" fillId="0" borderId="20" xfId="0" applyNumberFormat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1"/>
  <sheetViews>
    <sheetView tabSelected="1" workbookViewId="0"/>
  </sheetViews>
  <sheetFormatPr defaultRowHeight="15" outlineLevelRow="2" x14ac:dyDescent="0.25"/>
  <cols>
    <col min="1" max="1" width="18.140625" customWidth="1"/>
    <col min="2" max="2" width="12.42578125" customWidth="1"/>
    <col min="3" max="3" width="20.5703125" customWidth="1"/>
    <col min="4" max="4" width="7.5703125" style="3" customWidth="1"/>
    <col min="5" max="5" width="7.28515625" style="3" customWidth="1"/>
    <col min="6" max="6" width="6.85546875" style="3" customWidth="1"/>
    <col min="7" max="7" width="6.140625" style="3" customWidth="1"/>
    <col min="8" max="8" width="9.42578125" style="4" customWidth="1"/>
    <col min="9" max="9" width="12.7109375" style="4" customWidth="1"/>
    <col min="10" max="11" width="9.140625" style="53"/>
  </cols>
  <sheetData>
    <row r="1" spans="1:9" ht="15.75" x14ac:dyDescent="0.25">
      <c r="A1" s="1" t="s">
        <v>341</v>
      </c>
      <c r="B1" s="2"/>
      <c r="C1" s="2"/>
      <c r="H1" s="3"/>
    </row>
    <row r="2" spans="1:9" ht="15.75" x14ac:dyDescent="0.25">
      <c r="A2" s="1"/>
      <c r="B2" s="2"/>
      <c r="C2" s="2"/>
      <c r="H2" s="3"/>
    </row>
    <row r="3" spans="1:9" ht="15.75" x14ac:dyDescent="0.25">
      <c r="A3" s="188" t="s">
        <v>340</v>
      </c>
      <c r="B3" s="2"/>
      <c r="C3" s="2"/>
      <c r="H3" s="3"/>
    </row>
    <row r="4" spans="1:9" x14ac:dyDescent="0.25">
      <c r="H4" s="3"/>
    </row>
    <row r="5" spans="1:9" x14ac:dyDescent="0.25">
      <c r="A5" s="5" t="s">
        <v>227</v>
      </c>
      <c r="B5" s="5"/>
      <c r="C5" s="5"/>
      <c r="D5" s="6"/>
      <c r="E5" s="6"/>
      <c r="F5" s="6"/>
      <c r="G5" s="6"/>
      <c r="H5" s="6"/>
    </row>
    <row r="6" spans="1:9" x14ac:dyDescent="0.25">
      <c r="A6" s="5" t="s">
        <v>228</v>
      </c>
      <c r="B6" s="5"/>
      <c r="C6" s="5"/>
      <c r="D6" s="6"/>
      <c r="E6" s="6"/>
      <c r="F6" s="6"/>
      <c r="G6" s="6"/>
      <c r="H6" s="6"/>
    </row>
    <row r="7" spans="1:9" x14ac:dyDescent="0.25">
      <c r="A7" s="5"/>
      <c r="B7" s="5"/>
      <c r="C7" s="5"/>
      <c r="D7" s="6"/>
      <c r="E7" s="6"/>
      <c r="F7" s="6"/>
      <c r="G7" s="6"/>
      <c r="H7" s="6"/>
    </row>
    <row r="8" spans="1:9" ht="15.75" thickBot="1" x14ac:dyDescent="0.3">
      <c r="A8" s="5" t="s">
        <v>0</v>
      </c>
      <c r="B8" s="5"/>
      <c r="C8" s="5"/>
      <c r="D8" s="6"/>
      <c r="E8" s="6"/>
      <c r="F8" s="6"/>
      <c r="G8" s="6"/>
      <c r="H8" s="6"/>
    </row>
    <row r="9" spans="1:9" ht="42.75" customHeight="1" thickBot="1" x14ac:dyDescent="0.3">
      <c r="A9" s="7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9" t="s">
        <v>6</v>
      </c>
      <c r="G9" s="9" t="s">
        <v>7</v>
      </c>
      <c r="H9" s="189" t="s">
        <v>8</v>
      </c>
      <c r="I9" s="10" t="s">
        <v>9</v>
      </c>
    </row>
    <row r="10" spans="1:9" ht="15" customHeight="1" outlineLevel="2" x14ac:dyDescent="0.25">
      <c r="A10" s="18" t="s">
        <v>16</v>
      </c>
      <c r="B10" s="19" t="s">
        <v>110</v>
      </c>
      <c r="C10" s="20" t="s">
        <v>111</v>
      </c>
      <c r="D10" s="14" t="s">
        <v>12</v>
      </c>
      <c r="E10" s="14" t="s">
        <v>13</v>
      </c>
      <c r="F10" s="14" t="s">
        <v>112</v>
      </c>
      <c r="G10" s="14" t="s">
        <v>113</v>
      </c>
      <c r="H10" s="16">
        <v>0.1</v>
      </c>
      <c r="I10" s="22">
        <v>61.97</v>
      </c>
    </row>
    <row r="11" spans="1:9" ht="15" customHeight="1" outlineLevel="2" x14ac:dyDescent="0.25">
      <c r="A11" s="78"/>
      <c r="B11" s="79"/>
      <c r="C11" s="80"/>
      <c r="D11" s="81"/>
      <c r="E11" s="81"/>
      <c r="F11" s="81" t="s">
        <v>114</v>
      </c>
      <c r="G11" s="81"/>
      <c r="H11" s="82">
        <f>SUM(H10)</f>
        <v>0.1</v>
      </c>
      <c r="I11" s="83">
        <f>SUM(I10)</f>
        <v>61.97</v>
      </c>
    </row>
    <row r="12" spans="1:9" ht="15" customHeight="1" outlineLevel="2" x14ac:dyDescent="0.25">
      <c r="A12" s="18" t="s">
        <v>82</v>
      </c>
      <c r="B12" s="19" t="s">
        <v>109</v>
      </c>
      <c r="C12" s="20" t="s">
        <v>63</v>
      </c>
      <c r="D12" s="14" t="s">
        <v>12</v>
      </c>
      <c r="E12" s="14" t="s">
        <v>13</v>
      </c>
      <c r="F12" s="14" t="s">
        <v>41</v>
      </c>
      <c r="G12" s="14" t="s">
        <v>25</v>
      </c>
      <c r="H12" s="16">
        <v>46</v>
      </c>
      <c r="I12" s="22">
        <v>46000</v>
      </c>
    </row>
    <row r="13" spans="1:9" ht="15" customHeight="1" outlineLevel="2" x14ac:dyDescent="0.25">
      <c r="A13" s="78"/>
      <c r="B13" s="79"/>
      <c r="C13" s="80"/>
      <c r="D13" s="81"/>
      <c r="E13" s="81"/>
      <c r="F13" s="81" t="s">
        <v>42</v>
      </c>
      <c r="G13" s="81"/>
      <c r="H13" s="82">
        <f>SUM(H12:H12)</f>
        <v>46</v>
      </c>
      <c r="I13" s="83">
        <f>SUM(I12:I12)</f>
        <v>46000</v>
      </c>
    </row>
    <row r="14" spans="1:9" ht="15" customHeight="1" outlineLevel="2" x14ac:dyDescent="0.25">
      <c r="A14" s="11" t="s">
        <v>26</v>
      </c>
      <c r="B14" s="12" t="s">
        <v>115</v>
      </c>
      <c r="C14" s="13" t="s">
        <v>11</v>
      </c>
      <c r="D14" s="14" t="s">
        <v>12</v>
      </c>
      <c r="E14" s="15" t="s">
        <v>13</v>
      </c>
      <c r="F14" s="14">
        <v>13011</v>
      </c>
      <c r="G14" s="15" t="s">
        <v>14</v>
      </c>
      <c r="H14" s="16">
        <v>92.2</v>
      </c>
      <c r="I14" s="17">
        <v>92188</v>
      </c>
    </row>
    <row r="15" spans="1:9" ht="15" customHeight="1" outlineLevel="2" x14ac:dyDescent="0.25">
      <c r="A15" s="11" t="s">
        <v>29</v>
      </c>
      <c r="B15" s="12" t="s">
        <v>116</v>
      </c>
      <c r="C15" s="13" t="s">
        <v>11</v>
      </c>
      <c r="D15" s="14" t="s">
        <v>12</v>
      </c>
      <c r="E15" s="15" t="s">
        <v>13</v>
      </c>
      <c r="F15" s="14">
        <v>13011</v>
      </c>
      <c r="G15" s="15" t="s">
        <v>14</v>
      </c>
      <c r="H15" s="16">
        <v>1308.5999999999999</v>
      </c>
      <c r="I15" s="17">
        <v>1308576.97</v>
      </c>
    </row>
    <row r="16" spans="1:9" ht="15" customHeight="1" outlineLevel="2" x14ac:dyDescent="0.25">
      <c r="A16" s="11" t="s">
        <v>16</v>
      </c>
      <c r="B16" s="12" t="s">
        <v>117</v>
      </c>
      <c r="C16" s="13" t="s">
        <v>11</v>
      </c>
      <c r="D16" s="14" t="s">
        <v>12</v>
      </c>
      <c r="E16" s="15" t="s">
        <v>13</v>
      </c>
      <c r="F16" s="14">
        <v>13011</v>
      </c>
      <c r="G16" s="15" t="s">
        <v>14</v>
      </c>
      <c r="H16" s="16">
        <v>245.9</v>
      </c>
      <c r="I16" s="17">
        <v>245904.75</v>
      </c>
    </row>
    <row r="17" spans="1:9" ht="15" customHeight="1" outlineLevel="2" x14ac:dyDescent="0.25">
      <c r="A17" s="11" t="s">
        <v>21</v>
      </c>
      <c r="B17" s="12" t="s">
        <v>118</v>
      </c>
      <c r="C17" s="13" t="s">
        <v>11</v>
      </c>
      <c r="D17" s="14" t="s">
        <v>12</v>
      </c>
      <c r="E17" s="15" t="s">
        <v>13</v>
      </c>
      <c r="F17" s="14">
        <v>13011</v>
      </c>
      <c r="G17" s="15" t="s">
        <v>14</v>
      </c>
      <c r="H17" s="16">
        <v>304.60000000000002</v>
      </c>
      <c r="I17" s="17">
        <v>304644.96000000002</v>
      </c>
    </row>
    <row r="18" spans="1:9" ht="15" customHeight="1" outlineLevel="2" x14ac:dyDescent="0.25">
      <c r="A18" s="11" t="s">
        <v>20</v>
      </c>
      <c r="B18" s="12" t="s">
        <v>119</v>
      </c>
      <c r="C18" s="13" t="s">
        <v>11</v>
      </c>
      <c r="D18" s="14" t="s">
        <v>12</v>
      </c>
      <c r="E18" s="15" t="s">
        <v>13</v>
      </c>
      <c r="F18" s="14">
        <v>13011</v>
      </c>
      <c r="G18" s="15" t="s">
        <v>14</v>
      </c>
      <c r="H18" s="16">
        <v>901.3</v>
      </c>
      <c r="I18" s="17">
        <v>901285.33</v>
      </c>
    </row>
    <row r="19" spans="1:9" ht="15" customHeight="1" outlineLevel="2" x14ac:dyDescent="0.25">
      <c r="A19" s="11" t="s">
        <v>23</v>
      </c>
      <c r="B19" s="12" t="s">
        <v>120</v>
      </c>
      <c r="C19" s="13" t="s">
        <v>11</v>
      </c>
      <c r="D19" s="14" t="s">
        <v>12</v>
      </c>
      <c r="E19" s="15" t="s">
        <v>13</v>
      </c>
      <c r="F19" s="14">
        <v>13011</v>
      </c>
      <c r="G19" s="15" t="s">
        <v>14</v>
      </c>
      <c r="H19" s="16">
        <v>330.5</v>
      </c>
      <c r="I19" s="17">
        <v>330477.06</v>
      </c>
    </row>
    <row r="20" spans="1:9" ht="15" customHeight="1" outlineLevel="2" x14ac:dyDescent="0.25">
      <c r="A20" s="11" t="s">
        <v>17</v>
      </c>
      <c r="B20" s="12" t="s">
        <v>121</v>
      </c>
      <c r="C20" s="13" t="s">
        <v>11</v>
      </c>
      <c r="D20" s="14" t="s">
        <v>12</v>
      </c>
      <c r="E20" s="15" t="s">
        <v>13</v>
      </c>
      <c r="F20" s="14">
        <v>13011</v>
      </c>
      <c r="G20" s="15" t="s">
        <v>14</v>
      </c>
      <c r="H20" s="16">
        <v>463.7</v>
      </c>
      <c r="I20" s="17">
        <v>463685.15</v>
      </c>
    </row>
    <row r="21" spans="1:9" ht="15" customHeight="1" outlineLevel="2" x14ac:dyDescent="0.25">
      <c r="A21" s="11" t="s">
        <v>46</v>
      </c>
      <c r="B21" s="12" t="s">
        <v>122</v>
      </c>
      <c r="C21" s="13" t="s">
        <v>11</v>
      </c>
      <c r="D21" s="14" t="s">
        <v>12</v>
      </c>
      <c r="E21" s="15" t="s">
        <v>13</v>
      </c>
      <c r="F21" s="14">
        <v>13011</v>
      </c>
      <c r="G21" s="15" t="s">
        <v>14</v>
      </c>
      <c r="H21" s="16">
        <v>102.4</v>
      </c>
      <c r="I21" s="17">
        <v>102462.62</v>
      </c>
    </row>
    <row r="22" spans="1:9" ht="15" customHeight="1" outlineLevel="2" x14ac:dyDescent="0.25">
      <c r="A22" s="11" t="s">
        <v>10</v>
      </c>
      <c r="B22" s="12" t="s">
        <v>123</v>
      </c>
      <c r="C22" s="13" t="s">
        <v>11</v>
      </c>
      <c r="D22" s="14" t="s">
        <v>12</v>
      </c>
      <c r="E22" s="15" t="s">
        <v>13</v>
      </c>
      <c r="F22" s="14">
        <v>13011</v>
      </c>
      <c r="G22" s="15" t="s">
        <v>14</v>
      </c>
      <c r="H22" s="16">
        <v>232</v>
      </c>
      <c r="I22" s="17">
        <v>232011</v>
      </c>
    </row>
    <row r="23" spans="1:9" ht="15" customHeight="1" outlineLevel="2" x14ac:dyDescent="0.25">
      <c r="A23" s="84"/>
      <c r="B23" s="85"/>
      <c r="C23" s="86"/>
      <c r="D23" s="81"/>
      <c r="E23" s="87"/>
      <c r="F23" s="81" t="s">
        <v>22</v>
      </c>
      <c r="G23" s="87"/>
      <c r="H23" s="82">
        <f>SUM(H14:H22)</f>
        <v>3981.2000000000003</v>
      </c>
      <c r="I23" s="89">
        <f>SUM(I14:I22)</f>
        <v>3981235.84</v>
      </c>
    </row>
    <row r="24" spans="1:9" ht="15" customHeight="1" outlineLevel="2" x14ac:dyDescent="0.25">
      <c r="A24" s="18" t="s">
        <v>29</v>
      </c>
      <c r="B24" s="19" t="s">
        <v>124</v>
      </c>
      <c r="C24" s="20" t="s">
        <v>78</v>
      </c>
      <c r="D24" s="14" t="s">
        <v>12</v>
      </c>
      <c r="E24" s="14" t="s">
        <v>13</v>
      </c>
      <c r="F24" s="14">
        <v>13015</v>
      </c>
      <c r="G24" s="14" t="s">
        <v>25</v>
      </c>
      <c r="H24" s="51">
        <v>2.2999999999999998</v>
      </c>
      <c r="I24" s="21">
        <v>2311</v>
      </c>
    </row>
    <row r="25" spans="1:9" ht="15" customHeight="1" outlineLevel="2" x14ac:dyDescent="0.25">
      <c r="A25" s="18" t="s">
        <v>21</v>
      </c>
      <c r="B25" s="19" t="s">
        <v>125</v>
      </c>
      <c r="C25" s="20" t="s">
        <v>78</v>
      </c>
      <c r="D25" s="14" t="s">
        <v>12</v>
      </c>
      <c r="E25" s="14" t="s">
        <v>13</v>
      </c>
      <c r="F25" s="14">
        <v>13015</v>
      </c>
      <c r="G25" s="14" t="s">
        <v>25</v>
      </c>
      <c r="H25" s="51">
        <v>0.1</v>
      </c>
      <c r="I25" s="21">
        <v>31</v>
      </c>
    </row>
    <row r="26" spans="1:9" ht="15" customHeight="1" outlineLevel="2" x14ac:dyDescent="0.25">
      <c r="A26" s="18" t="s">
        <v>23</v>
      </c>
      <c r="B26" s="19" t="s">
        <v>126</v>
      </c>
      <c r="C26" s="20" t="s">
        <v>78</v>
      </c>
      <c r="D26" s="14" t="s">
        <v>12</v>
      </c>
      <c r="E26" s="14" t="s">
        <v>13</v>
      </c>
      <c r="F26" s="14">
        <v>13015</v>
      </c>
      <c r="G26" s="14" t="s">
        <v>25</v>
      </c>
      <c r="H26" s="51">
        <v>12.2</v>
      </c>
      <c r="I26" s="21">
        <v>12194.69</v>
      </c>
    </row>
    <row r="27" spans="1:9" ht="15" customHeight="1" outlineLevel="2" x14ac:dyDescent="0.25">
      <c r="A27" s="18" t="s">
        <v>60</v>
      </c>
      <c r="B27" s="19" t="s">
        <v>127</v>
      </c>
      <c r="C27" s="20" t="s">
        <v>78</v>
      </c>
      <c r="D27" s="14" t="s">
        <v>12</v>
      </c>
      <c r="E27" s="14" t="s">
        <v>13</v>
      </c>
      <c r="F27" s="14">
        <v>13015</v>
      </c>
      <c r="G27" s="14" t="s">
        <v>25</v>
      </c>
      <c r="H27" s="16">
        <v>60.3</v>
      </c>
      <c r="I27" s="17">
        <v>60296</v>
      </c>
    </row>
    <row r="28" spans="1:9" ht="15" customHeight="1" outlineLevel="2" x14ac:dyDescent="0.25">
      <c r="A28" s="18" t="s">
        <v>40</v>
      </c>
      <c r="B28" s="19" t="s">
        <v>128</v>
      </c>
      <c r="C28" s="20" t="s">
        <v>78</v>
      </c>
      <c r="D28" s="14" t="s">
        <v>12</v>
      </c>
      <c r="E28" s="14" t="s">
        <v>13</v>
      </c>
      <c r="F28" s="14">
        <v>13015</v>
      </c>
      <c r="G28" s="14" t="s">
        <v>25</v>
      </c>
      <c r="H28" s="16">
        <v>300.5</v>
      </c>
      <c r="I28" s="17">
        <v>300511.27</v>
      </c>
    </row>
    <row r="29" spans="1:9" ht="15" customHeight="1" outlineLevel="2" x14ac:dyDescent="0.25">
      <c r="A29" s="18" t="s">
        <v>33</v>
      </c>
      <c r="B29" s="19" t="s">
        <v>129</v>
      </c>
      <c r="C29" s="20" t="s">
        <v>78</v>
      </c>
      <c r="D29" s="14" t="s">
        <v>12</v>
      </c>
      <c r="E29" s="14" t="s">
        <v>13</v>
      </c>
      <c r="F29" s="14">
        <v>13015</v>
      </c>
      <c r="G29" s="14" t="s">
        <v>25</v>
      </c>
      <c r="H29" s="16">
        <v>29.6</v>
      </c>
      <c r="I29" s="17">
        <v>29684.75</v>
      </c>
    </row>
    <row r="30" spans="1:9" ht="15" customHeight="1" outlineLevel="2" x14ac:dyDescent="0.25">
      <c r="A30" s="84"/>
      <c r="B30" s="85"/>
      <c r="C30" s="86"/>
      <c r="D30" s="81"/>
      <c r="E30" s="87"/>
      <c r="F30" s="81" t="s">
        <v>27</v>
      </c>
      <c r="G30" s="87"/>
      <c r="H30" s="82">
        <f>SUM(H24:H29)</f>
        <v>405</v>
      </c>
      <c r="I30" s="89">
        <f>SUM(I24:I29)</f>
        <v>405028.71</v>
      </c>
    </row>
    <row r="31" spans="1:9" ht="24.75" outlineLevel="2" x14ac:dyDescent="0.25">
      <c r="A31" s="18" t="s">
        <v>16</v>
      </c>
      <c r="B31" s="19" t="s">
        <v>110</v>
      </c>
      <c r="C31" s="20" t="s">
        <v>131</v>
      </c>
      <c r="D31" s="14" t="s">
        <v>12</v>
      </c>
      <c r="E31" s="14" t="s">
        <v>13</v>
      </c>
      <c r="F31" s="14" t="s">
        <v>130</v>
      </c>
      <c r="G31" s="14" t="s">
        <v>25</v>
      </c>
      <c r="H31" s="16">
        <v>0.1</v>
      </c>
      <c r="I31" s="22">
        <v>45</v>
      </c>
    </row>
    <row r="32" spans="1:9" ht="24.75" outlineLevel="2" x14ac:dyDescent="0.25">
      <c r="A32" s="18" t="s">
        <v>34</v>
      </c>
      <c r="B32" s="19" t="s">
        <v>132</v>
      </c>
      <c r="C32" s="20" t="s">
        <v>131</v>
      </c>
      <c r="D32" s="14" t="s">
        <v>12</v>
      </c>
      <c r="E32" s="14" t="s">
        <v>13</v>
      </c>
      <c r="F32" s="14" t="s">
        <v>130</v>
      </c>
      <c r="G32" s="14" t="s">
        <v>25</v>
      </c>
      <c r="H32" s="16">
        <v>0.6</v>
      </c>
      <c r="I32" s="22">
        <v>667</v>
      </c>
    </row>
    <row r="33" spans="1:9" ht="15" customHeight="1" outlineLevel="2" x14ac:dyDescent="0.25">
      <c r="A33" s="84"/>
      <c r="B33" s="85"/>
      <c r="C33" s="86"/>
      <c r="D33" s="81"/>
      <c r="E33" s="87"/>
      <c r="F33" s="81" t="s">
        <v>85</v>
      </c>
      <c r="G33" s="87"/>
      <c r="H33" s="82">
        <f>SUM(H31:H32)</f>
        <v>0.7</v>
      </c>
      <c r="I33" s="89">
        <f>SUM(I31:I32)</f>
        <v>712</v>
      </c>
    </row>
    <row r="34" spans="1:9" ht="15" customHeight="1" outlineLevel="2" x14ac:dyDescent="0.25">
      <c r="A34" s="18" t="s">
        <v>16</v>
      </c>
      <c r="B34" s="19" t="s">
        <v>110</v>
      </c>
      <c r="C34" s="20" t="s">
        <v>84</v>
      </c>
      <c r="D34" s="14" t="s">
        <v>12</v>
      </c>
      <c r="E34" s="14" t="s">
        <v>13</v>
      </c>
      <c r="F34" s="14" t="s">
        <v>83</v>
      </c>
      <c r="G34" s="14" t="s">
        <v>25</v>
      </c>
      <c r="H34" s="16">
        <v>111.5</v>
      </c>
      <c r="I34" s="22">
        <v>111451</v>
      </c>
    </row>
    <row r="35" spans="1:9" ht="15" customHeight="1" outlineLevel="2" x14ac:dyDescent="0.25">
      <c r="A35" s="18" t="s">
        <v>34</v>
      </c>
      <c r="B35" s="19" t="s">
        <v>132</v>
      </c>
      <c r="C35" s="20" t="s">
        <v>84</v>
      </c>
      <c r="D35" s="14" t="s">
        <v>12</v>
      </c>
      <c r="E35" s="14" t="s">
        <v>13</v>
      </c>
      <c r="F35" s="14" t="s">
        <v>83</v>
      </c>
      <c r="G35" s="14" t="s">
        <v>25</v>
      </c>
      <c r="H35" s="16">
        <v>390</v>
      </c>
      <c r="I35" s="22">
        <v>390000</v>
      </c>
    </row>
    <row r="36" spans="1:9" ht="15" customHeight="1" outlineLevel="2" x14ac:dyDescent="0.25">
      <c r="A36" s="84"/>
      <c r="B36" s="85"/>
      <c r="C36" s="86"/>
      <c r="D36" s="81"/>
      <c r="E36" s="87"/>
      <c r="F36" s="81" t="s">
        <v>86</v>
      </c>
      <c r="G36" s="87"/>
      <c r="H36" s="82">
        <f>SUM(H34:H35)</f>
        <v>501.5</v>
      </c>
      <c r="I36" s="88">
        <f>SUM(I34:I35)</f>
        <v>501451</v>
      </c>
    </row>
    <row r="37" spans="1:9" ht="15" customHeight="1" outlineLevel="2" x14ac:dyDescent="0.25">
      <c r="A37" s="18" t="s">
        <v>16</v>
      </c>
      <c r="B37" s="19" t="s">
        <v>110</v>
      </c>
      <c r="C37" s="20" t="s">
        <v>84</v>
      </c>
      <c r="D37" s="14" t="s">
        <v>12</v>
      </c>
      <c r="E37" s="14" t="s">
        <v>13</v>
      </c>
      <c r="F37" s="14" t="s">
        <v>87</v>
      </c>
      <c r="G37" s="14" t="s">
        <v>25</v>
      </c>
      <c r="H37" s="51">
        <v>304.39999999999998</v>
      </c>
      <c r="I37" s="21">
        <v>304369.07</v>
      </c>
    </row>
    <row r="38" spans="1:9" ht="15" customHeight="1" outlineLevel="2" x14ac:dyDescent="0.25">
      <c r="A38" s="18" t="s">
        <v>21</v>
      </c>
      <c r="B38" s="19" t="s">
        <v>125</v>
      </c>
      <c r="C38" s="20" t="s">
        <v>84</v>
      </c>
      <c r="D38" s="14" t="s">
        <v>12</v>
      </c>
      <c r="E38" s="14" t="s">
        <v>13</v>
      </c>
      <c r="F38" s="14" t="s">
        <v>87</v>
      </c>
      <c r="G38" s="14" t="s">
        <v>25</v>
      </c>
      <c r="H38" s="51">
        <v>2328</v>
      </c>
      <c r="I38" s="21">
        <v>2328013.4500000002</v>
      </c>
    </row>
    <row r="39" spans="1:9" ht="15" customHeight="1" outlineLevel="2" x14ac:dyDescent="0.25">
      <c r="A39" s="84"/>
      <c r="B39" s="85"/>
      <c r="C39" s="86"/>
      <c r="D39" s="81"/>
      <c r="E39" s="87"/>
      <c r="F39" s="81" t="s">
        <v>101</v>
      </c>
      <c r="G39" s="87"/>
      <c r="H39" s="82">
        <f>SUM(H37:H38)</f>
        <v>2632.4</v>
      </c>
      <c r="I39" s="88">
        <f>SUM(I37:I38)</f>
        <v>2632382.52</v>
      </c>
    </row>
    <row r="40" spans="1:9" ht="15" customHeight="1" outlineLevel="2" x14ac:dyDescent="0.25">
      <c r="A40" s="18" t="s">
        <v>82</v>
      </c>
      <c r="B40" s="19" t="s">
        <v>133</v>
      </c>
      <c r="C40" s="20" t="s">
        <v>91</v>
      </c>
      <c r="D40" s="14" t="s">
        <v>12</v>
      </c>
      <c r="E40" s="14" t="s">
        <v>13</v>
      </c>
      <c r="F40" s="14" t="s">
        <v>89</v>
      </c>
      <c r="G40" s="14" t="s">
        <v>90</v>
      </c>
      <c r="H40" s="16">
        <v>0.8</v>
      </c>
      <c r="I40" s="22">
        <v>800</v>
      </c>
    </row>
    <row r="41" spans="1:9" ht="15" customHeight="1" outlineLevel="2" x14ac:dyDescent="0.25">
      <c r="A41" s="18" t="s">
        <v>176</v>
      </c>
      <c r="B41" s="19" t="s">
        <v>193</v>
      </c>
      <c r="C41" s="20" t="s">
        <v>91</v>
      </c>
      <c r="D41" s="14" t="s">
        <v>12</v>
      </c>
      <c r="E41" s="14" t="s">
        <v>13</v>
      </c>
      <c r="F41" s="14" t="s">
        <v>89</v>
      </c>
      <c r="G41" s="14" t="s">
        <v>90</v>
      </c>
      <c r="H41" s="16">
        <v>35.200000000000003</v>
      </c>
      <c r="I41" s="22">
        <v>35206</v>
      </c>
    </row>
    <row r="42" spans="1:9" ht="15" customHeight="1" outlineLevel="2" x14ac:dyDescent="0.25">
      <c r="A42" s="84"/>
      <c r="B42" s="85"/>
      <c r="C42" s="86"/>
      <c r="D42" s="81"/>
      <c r="E42" s="87"/>
      <c r="F42" s="81" t="s">
        <v>102</v>
      </c>
      <c r="G42" s="87"/>
      <c r="H42" s="82">
        <f>SUM(H40:H41)</f>
        <v>36</v>
      </c>
      <c r="I42" s="82">
        <f>SUM(I40:I41)</f>
        <v>36006</v>
      </c>
    </row>
    <row r="43" spans="1:9" ht="15" customHeight="1" outlineLevel="2" x14ac:dyDescent="0.25">
      <c r="A43" s="18" t="s">
        <v>59</v>
      </c>
      <c r="B43" s="19" t="s">
        <v>134</v>
      </c>
      <c r="C43" s="20" t="s">
        <v>77</v>
      </c>
      <c r="D43" s="14" t="s">
        <v>12</v>
      </c>
      <c r="E43" s="14" t="s">
        <v>13</v>
      </c>
      <c r="F43" s="14" t="s">
        <v>44</v>
      </c>
      <c r="G43" s="14" t="s">
        <v>45</v>
      </c>
      <c r="H43" s="16">
        <v>74.099999999999994</v>
      </c>
      <c r="I43" s="22">
        <v>74144</v>
      </c>
    </row>
    <row r="44" spans="1:9" ht="15" customHeight="1" outlineLevel="2" x14ac:dyDescent="0.25">
      <c r="A44" s="18" t="s">
        <v>26</v>
      </c>
      <c r="B44" s="19" t="s">
        <v>135</v>
      </c>
      <c r="C44" s="20" t="s">
        <v>77</v>
      </c>
      <c r="D44" s="14" t="s">
        <v>12</v>
      </c>
      <c r="E44" s="14" t="s">
        <v>13</v>
      </c>
      <c r="F44" s="14" t="s">
        <v>44</v>
      </c>
      <c r="G44" s="14" t="s">
        <v>45</v>
      </c>
      <c r="H44" s="16">
        <v>108.6</v>
      </c>
      <c r="I44" s="22">
        <v>108587</v>
      </c>
    </row>
    <row r="45" spans="1:9" ht="15" customHeight="1" outlineLevel="2" x14ac:dyDescent="0.25">
      <c r="A45" s="18" t="s">
        <v>29</v>
      </c>
      <c r="B45" s="19" t="s">
        <v>136</v>
      </c>
      <c r="C45" s="20" t="s">
        <v>77</v>
      </c>
      <c r="D45" s="14" t="s">
        <v>12</v>
      </c>
      <c r="E45" s="14" t="s">
        <v>13</v>
      </c>
      <c r="F45" s="14" t="s">
        <v>44</v>
      </c>
      <c r="G45" s="14" t="s">
        <v>45</v>
      </c>
      <c r="H45" s="16">
        <v>289.8</v>
      </c>
      <c r="I45" s="22">
        <v>289800</v>
      </c>
    </row>
    <row r="46" spans="1:9" ht="15" customHeight="1" outlineLevel="2" x14ac:dyDescent="0.25">
      <c r="A46" s="18" t="s">
        <v>16</v>
      </c>
      <c r="B46" s="19" t="s">
        <v>137</v>
      </c>
      <c r="C46" s="20" t="s">
        <v>77</v>
      </c>
      <c r="D46" s="14" t="s">
        <v>12</v>
      </c>
      <c r="E46" s="14" t="s">
        <v>13</v>
      </c>
      <c r="F46" s="14" t="s">
        <v>44</v>
      </c>
      <c r="G46" s="14" t="s">
        <v>45</v>
      </c>
      <c r="H46" s="16">
        <v>309</v>
      </c>
      <c r="I46" s="22">
        <v>308985.40000000002</v>
      </c>
    </row>
    <row r="47" spans="1:9" ht="15" customHeight="1" outlineLevel="2" x14ac:dyDescent="0.25">
      <c r="A47" s="18" t="s">
        <v>20</v>
      </c>
      <c r="B47" s="19" t="s">
        <v>138</v>
      </c>
      <c r="C47" s="20" t="s">
        <v>77</v>
      </c>
      <c r="D47" s="14" t="s">
        <v>12</v>
      </c>
      <c r="E47" s="14" t="s">
        <v>13</v>
      </c>
      <c r="F47" s="14" t="s">
        <v>44</v>
      </c>
      <c r="G47" s="14" t="s">
        <v>45</v>
      </c>
      <c r="H47" s="16">
        <v>66.2</v>
      </c>
      <c r="I47" s="22">
        <v>66183.5</v>
      </c>
    </row>
    <row r="48" spans="1:9" ht="15" customHeight="1" outlineLevel="2" x14ac:dyDescent="0.25">
      <c r="A48" s="18" t="s">
        <v>23</v>
      </c>
      <c r="B48" s="19" t="s">
        <v>139</v>
      </c>
      <c r="C48" s="20" t="s">
        <v>77</v>
      </c>
      <c r="D48" s="14" t="s">
        <v>12</v>
      </c>
      <c r="E48" s="14" t="s">
        <v>13</v>
      </c>
      <c r="F48" s="14" t="s">
        <v>44</v>
      </c>
      <c r="G48" s="14" t="s">
        <v>45</v>
      </c>
      <c r="H48" s="16">
        <v>134.1</v>
      </c>
      <c r="I48" s="22">
        <v>134055</v>
      </c>
    </row>
    <row r="49" spans="1:9" ht="15" customHeight="1" outlineLevel="2" x14ac:dyDescent="0.25">
      <c r="A49" s="18" t="s">
        <v>17</v>
      </c>
      <c r="B49" s="19" t="s">
        <v>140</v>
      </c>
      <c r="C49" s="20" t="s">
        <v>77</v>
      </c>
      <c r="D49" s="14" t="s">
        <v>12</v>
      </c>
      <c r="E49" s="14" t="s">
        <v>13</v>
      </c>
      <c r="F49" s="14" t="s">
        <v>44</v>
      </c>
      <c r="G49" s="14" t="s">
        <v>45</v>
      </c>
      <c r="H49" s="16">
        <v>42.5</v>
      </c>
      <c r="I49" s="22">
        <v>42500</v>
      </c>
    </row>
    <row r="50" spans="1:9" ht="15" customHeight="1" outlineLevel="2" x14ac:dyDescent="0.25">
      <c r="A50" s="18" t="s">
        <v>19</v>
      </c>
      <c r="B50" s="19" t="s">
        <v>143</v>
      </c>
      <c r="C50" s="20" t="s">
        <v>77</v>
      </c>
      <c r="D50" s="14" t="s">
        <v>12</v>
      </c>
      <c r="E50" s="14" t="s">
        <v>13</v>
      </c>
      <c r="F50" s="14" t="s">
        <v>44</v>
      </c>
      <c r="G50" s="14" t="s">
        <v>45</v>
      </c>
      <c r="H50" s="16">
        <v>78.900000000000006</v>
      </c>
      <c r="I50" s="22">
        <v>78912</v>
      </c>
    </row>
    <row r="51" spans="1:9" ht="15" customHeight="1" outlineLevel="2" x14ac:dyDescent="0.25">
      <c r="A51" s="18" t="s">
        <v>46</v>
      </c>
      <c r="B51" s="19" t="s">
        <v>141</v>
      </c>
      <c r="C51" s="20" t="s">
        <v>77</v>
      </c>
      <c r="D51" s="14" t="s">
        <v>12</v>
      </c>
      <c r="E51" s="14" t="s">
        <v>13</v>
      </c>
      <c r="F51" s="14" t="s">
        <v>44</v>
      </c>
      <c r="G51" s="14" t="s">
        <v>45</v>
      </c>
      <c r="H51" s="16">
        <v>197.8</v>
      </c>
      <c r="I51" s="22">
        <v>197850</v>
      </c>
    </row>
    <row r="52" spans="1:9" ht="15" customHeight="1" outlineLevel="2" x14ac:dyDescent="0.25">
      <c r="A52" s="18" t="s">
        <v>75</v>
      </c>
      <c r="B52" s="19" t="s">
        <v>142</v>
      </c>
      <c r="C52" s="20" t="s">
        <v>77</v>
      </c>
      <c r="D52" s="14" t="s">
        <v>12</v>
      </c>
      <c r="E52" s="14" t="s">
        <v>13</v>
      </c>
      <c r="F52" s="14" t="s">
        <v>44</v>
      </c>
      <c r="G52" s="14" t="s">
        <v>45</v>
      </c>
      <c r="H52" s="16">
        <v>343.1</v>
      </c>
      <c r="I52" s="22">
        <v>343069.37</v>
      </c>
    </row>
    <row r="53" spans="1:9" ht="15" customHeight="1" outlineLevel="2" x14ac:dyDescent="0.25">
      <c r="A53" s="78"/>
      <c r="B53" s="79"/>
      <c r="C53" s="80"/>
      <c r="D53" s="81"/>
      <c r="E53" s="81"/>
      <c r="F53" s="81" t="s">
        <v>47</v>
      </c>
      <c r="G53" s="81"/>
      <c r="H53" s="82">
        <f>SUM(H43:H52)</f>
        <v>1644.1000000000004</v>
      </c>
      <c r="I53" s="83">
        <f>SUM(I43:I52)</f>
        <v>1644086.27</v>
      </c>
    </row>
    <row r="54" spans="1:9" ht="15" customHeight="1" outlineLevel="2" x14ac:dyDescent="0.25">
      <c r="A54" s="18" t="s">
        <v>59</v>
      </c>
      <c r="B54" s="19" t="s">
        <v>191</v>
      </c>
      <c r="C54" s="20" t="s">
        <v>88</v>
      </c>
      <c r="D54" s="14" t="s">
        <v>12</v>
      </c>
      <c r="E54" s="14" t="s">
        <v>13</v>
      </c>
      <c r="F54" s="14" t="s">
        <v>48</v>
      </c>
      <c r="G54" s="14" t="s">
        <v>49</v>
      </c>
      <c r="H54" s="16">
        <v>42.9</v>
      </c>
      <c r="I54" s="22">
        <v>42900.6</v>
      </c>
    </row>
    <row r="55" spans="1:9" ht="15" customHeight="1" outlineLevel="2" x14ac:dyDescent="0.25">
      <c r="A55" s="18" t="s">
        <v>15</v>
      </c>
      <c r="B55" s="19" t="s">
        <v>189</v>
      </c>
      <c r="C55" s="20" t="s">
        <v>88</v>
      </c>
      <c r="D55" s="14" t="s">
        <v>12</v>
      </c>
      <c r="E55" s="14" t="s">
        <v>13</v>
      </c>
      <c r="F55" s="14" t="s">
        <v>48</v>
      </c>
      <c r="G55" s="14" t="s">
        <v>49</v>
      </c>
      <c r="H55" s="16">
        <v>122.5</v>
      </c>
      <c r="I55" s="22">
        <v>122513.9</v>
      </c>
    </row>
    <row r="56" spans="1:9" ht="15" customHeight="1" outlineLevel="2" x14ac:dyDescent="0.25">
      <c r="A56" s="18" t="s">
        <v>16</v>
      </c>
      <c r="B56" s="19" t="s">
        <v>190</v>
      </c>
      <c r="C56" s="20" t="s">
        <v>88</v>
      </c>
      <c r="D56" s="14" t="s">
        <v>12</v>
      </c>
      <c r="E56" s="14" t="s">
        <v>13</v>
      </c>
      <c r="F56" s="14" t="s">
        <v>48</v>
      </c>
      <c r="G56" s="14" t="s">
        <v>49</v>
      </c>
      <c r="H56" s="16">
        <v>11.7</v>
      </c>
      <c r="I56" s="22">
        <v>11673.86</v>
      </c>
    </row>
    <row r="57" spans="1:9" ht="15" customHeight="1" outlineLevel="2" x14ac:dyDescent="0.25">
      <c r="A57" s="78"/>
      <c r="B57" s="79"/>
      <c r="C57" s="80"/>
      <c r="D57" s="81"/>
      <c r="E57" s="81"/>
      <c r="F57" s="81" t="s">
        <v>50</v>
      </c>
      <c r="G57" s="81"/>
      <c r="H57" s="82">
        <f>SUM(H54:H56)</f>
        <v>177.1</v>
      </c>
      <c r="I57" s="83">
        <f>SUM(I54:I56)</f>
        <v>177088.36</v>
      </c>
    </row>
    <row r="58" spans="1:9" ht="15" customHeight="1" outlineLevel="2" x14ac:dyDescent="0.25">
      <c r="A58" s="18" t="s">
        <v>31</v>
      </c>
      <c r="B58" s="19" t="s">
        <v>144</v>
      </c>
      <c r="C58" s="20" t="s">
        <v>94</v>
      </c>
      <c r="D58" s="14" t="s">
        <v>12</v>
      </c>
      <c r="E58" s="14" t="s">
        <v>13</v>
      </c>
      <c r="F58" s="14" t="s">
        <v>92</v>
      </c>
      <c r="G58" s="14" t="s">
        <v>25</v>
      </c>
      <c r="H58" s="51">
        <v>13.5</v>
      </c>
      <c r="I58" s="21">
        <v>13545</v>
      </c>
    </row>
    <row r="59" spans="1:9" ht="15" customHeight="1" outlineLevel="2" x14ac:dyDescent="0.25">
      <c r="A59" s="18" t="s">
        <v>34</v>
      </c>
      <c r="B59" s="19" t="s">
        <v>145</v>
      </c>
      <c r="C59" s="20" t="s">
        <v>94</v>
      </c>
      <c r="D59" s="14" t="s">
        <v>12</v>
      </c>
      <c r="E59" s="14" t="s">
        <v>13</v>
      </c>
      <c r="F59" s="14" t="s">
        <v>92</v>
      </c>
      <c r="G59" s="14" t="s">
        <v>25</v>
      </c>
      <c r="H59" s="51">
        <v>65.2</v>
      </c>
      <c r="I59" s="21">
        <v>65181</v>
      </c>
    </row>
    <row r="60" spans="1:9" ht="15" customHeight="1" outlineLevel="2" x14ac:dyDescent="0.25">
      <c r="A60" s="18" t="s">
        <v>21</v>
      </c>
      <c r="B60" s="19" t="s">
        <v>146</v>
      </c>
      <c r="C60" s="20" t="s">
        <v>94</v>
      </c>
      <c r="D60" s="14" t="s">
        <v>12</v>
      </c>
      <c r="E60" s="14" t="s">
        <v>13</v>
      </c>
      <c r="F60" s="14" t="s">
        <v>92</v>
      </c>
      <c r="G60" s="14" t="s">
        <v>25</v>
      </c>
      <c r="H60" s="51">
        <v>4.3</v>
      </c>
      <c r="I60" s="21">
        <v>4329.4799999999996</v>
      </c>
    </row>
    <row r="61" spans="1:9" ht="15" customHeight="1" outlineLevel="2" x14ac:dyDescent="0.25">
      <c r="A61" s="84"/>
      <c r="B61" s="85"/>
      <c r="C61" s="86"/>
      <c r="D61" s="81"/>
      <c r="E61" s="87"/>
      <c r="F61" s="81" t="s">
        <v>93</v>
      </c>
      <c r="G61" s="87"/>
      <c r="H61" s="82">
        <f>SUM(H58:H60)</f>
        <v>83</v>
      </c>
      <c r="I61" s="88">
        <f>SUM(I58:I60)</f>
        <v>83055.48</v>
      </c>
    </row>
    <row r="62" spans="1:9" ht="15" customHeight="1" outlineLevel="2" x14ac:dyDescent="0.25">
      <c r="A62" s="18" t="s">
        <v>31</v>
      </c>
      <c r="B62" s="19" t="s">
        <v>144</v>
      </c>
      <c r="C62" s="20" t="s">
        <v>95</v>
      </c>
      <c r="D62" s="14" t="s">
        <v>12</v>
      </c>
      <c r="E62" s="14" t="s">
        <v>13</v>
      </c>
      <c r="F62" s="14" t="s">
        <v>147</v>
      </c>
      <c r="G62" s="14" t="s">
        <v>25</v>
      </c>
      <c r="H62" s="16">
        <v>1546.8</v>
      </c>
      <c r="I62" s="22">
        <v>1546835.5</v>
      </c>
    </row>
    <row r="63" spans="1:9" ht="15" customHeight="1" outlineLevel="2" x14ac:dyDescent="0.25">
      <c r="A63" s="18" t="s">
        <v>21</v>
      </c>
      <c r="B63" s="19" t="s">
        <v>146</v>
      </c>
      <c r="C63" s="20" t="s">
        <v>95</v>
      </c>
      <c r="D63" s="14" t="s">
        <v>12</v>
      </c>
      <c r="E63" s="14" t="s">
        <v>13</v>
      </c>
      <c r="F63" s="14" t="s">
        <v>147</v>
      </c>
      <c r="G63" s="14" t="s">
        <v>25</v>
      </c>
      <c r="H63" s="16">
        <v>264</v>
      </c>
      <c r="I63" s="22">
        <v>264000</v>
      </c>
    </row>
    <row r="64" spans="1:9" ht="21.75" customHeight="1" outlineLevel="2" x14ac:dyDescent="0.25">
      <c r="A64" s="90"/>
      <c r="B64" s="91"/>
      <c r="C64" s="92"/>
      <c r="D64" s="93"/>
      <c r="E64" s="93"/>
      <c r="F64" s="93" t="s">
        <v>192</v>
      </c>
      <c r="G64" s="93"/>
      <c r="H64" s="94">
        <f>SUM(H62:H63)</f>
        <v>1810.8</v>
      </c>
      <c r="I64" s="95">
        <f>SUM(I62:I63)</f>
        <v>1810835.5</v>
      </c>
    </row>
    <row r="65" spans="1:9" ht="35.25" customHeight="1" x14ac:dyDescent="0.25">
      <c r="A65" s="106" t="s">
        <v>80</v>
      </c>
      <c r="B65" s="96"/>
      <c r="C65" s="97"/>
      <c r="D65" s="98"/>
      <c r="E65" s="98"/>
      <c r="F65" s="98"/>
      <c r="G65" s="99"/>
      <c r="H65" s="100">
        <f>H11+H13+H23+H30+H33+H36+H39+H42+H53+H57+H61+H64</f>
        <v>11317.9</v>
      </c>
      <c r="I65" s="100">
        <f>I11+I13+I23+I30+I33+I36+I39+I42+I53+I57+I61+I64</f>
        <v>11317943.65</v>
      </c>
    </row>
    <row r="66" spans="1:9" ht="15" customHeight="1" outlineLevel="2" x14ac:dyDescent="0.25">
      <c r="A66" s="11" t="s">
        <v>18</v>
      </c>
      <c r="B66" s="12" t="s">
        <v>151</v>
      </c>
      <c r="C66" s="13" t="s">
        <v>28</v>
      </c>
      <c r="D66" s="14" t="s">
        <v>12</v>
      </c>
      <c r="E66" s="15" t="s">
        <v>13</v>
      </c>
      <c r="F66" s="14" t="s">
        <v>148</v>
      </c>
      <c r="G66" s="15" t="s">
        <v>14</v>
      </c>
      <c r="H66" s="16">
        <v>1.5</v>
      </c>
      <c r="I66" s="17">
        <v>1500</v>
      </c>
    </row>
    <row r="67" spans="1:9" ht="15" customHeight="1" outlineLevel="2" x14ac:dyDescent="0.25">
      <c r="A67" s="11" t="s">
        <v>34</v>
      </c>
      <c r="B67" s="12" t="s">
        <v>185</v>
      </c>
      <c r="C67" s="13" t="s">
        <v>28</v>
      </c>
      <c r="D67" s="14" t="s">
        <v>12</v>
      </c>
      <c r="E67" s="15" t="s">
        <v>13</v>
      </c>
      <c r="F67" s="14" t="s">
        <v>148</v>
      </c>
      <c r="G67" s="15" t="s">
        <v>14</v>
      </c>
      <c r="H67" s="16">
        <v>3</v>
      </c>
      <c r="I67" s="17">
        <v>3000</v>
      </c>
    </row>
    <row r="68" spans="1:9" ht="15" customHeight="1" outlineLevel="2" x14ac:dyDescent="0.25">
      <c r="A68" s="11" t="s">
        <v>21</v>
      </c>
      <c r="B68" s="12" t="s">
        <v>118</v>
      </c>
      <c r="C68" s="13" t="s">
        <v>28</v>
      </c>
      <c r="D68" s="14" t="s">
        <v>12</v>
      </c>
      <c r="E68" s="15" t="s">
        <v>13</v>
      </c>
      <c r="F68" s="14" t="s">
        <v>148</v>
      </c>
      <c r="G68" s="15" t="s">
        <v>14</v>
      </c>
      <c r="H68" s="16">
        <v>12</v>
      </c>
      <c r="I68" s="17">
        <v>12000</v>
      </c>
    </row>
    <row r="69" spans="1:9" ht="15" customHeight="1" outlineLevel="2" x14ac:dyDescent="0.25">
      <c r="A69" s="11" t="s">
        <v>40</v>
      </c>
      <c r="B69" s="12" t="s">
        <v>187</v>
      </c>
      <c r="C69" s="13" t="s">
        <v>28</v>
      </c>
      <c r="D69" s="14" t="s">
        <v>12</v>
      </c>
      <c r="E69" s="15" t="s">
        <v>13</v>
      </c>
      <c r="F69" s="14" t="s">
        <v>148</v>
      </c>
      <c r="G69" s="15" t="s">
        <v>14</v>
      </c>
      <c r="H69" s="16">
        <v>1.5</v>
      </c>
      <c r="I69" s="17">
        <v>1500</v>
      </c>
    </row>
    <row r="70" spans="1:9" ht="15" customHeight="1" outlineLevel="2" x14ac:dyDescent="0.25">
      <c r="A70" s="11" t="s">
        <v>161</v>
      </c>
      <c r="B70" s="12" t="s">
        <v>163</v>
      </c>
      <c r="C70" s="13" t="s">
        <v>28</v>
      </c>
      <c r="D70" s="14" t="s">
        <v>12</v>
      </c>
      <c r="E70" s="15" t="s">
        <v>13</v>
      </c>
      <c r="F70" s="14" t="s">
        <v>148</v>
      </c>
      <c r="G70" s="15" t="s">
        <v>14</v>
      </c>
      <c r="H70" s="16">
        <v>13.5</v>
      </c>
      <c r="I70" s="17">
        <v>13500</v>
      </c>
    </row>
    <row r="71" spans="1:9" ht="15" customHeight="1" outlineLevel="2" x14ac:dyDescent="0.25">
      <c r="A71" s="11"/>
      <c r="B71" s="12"/>
      <c r="C71" s="13"/>
      <c r="D71" s="14"/>
      <c r="E71" s="15"/>
      <c r="F71" s="14" t="s">
        <v>188</v>
      </c>
      <c r="G71" s="15"/>
      <c r="H71" s="16">
        <f>SUM(H66:H70)</f>
        <v>31.5</v>
      </c>
      <c r="I71" s="17">
        <f>SUM(I66:I70)</f>
        <v>31500</v>
      </c>
    </row>
    <row r="72" spans="1:9" ht="15" customHeight="1" outlineLevel="2" x14ac:dyDescent="0.25">
      <c r="A72" s="11" t="s">
        <v>18</v>
      </c>
      <c r="B72" s="12" t="s">
        <v>151</v>
      </c>
      <c r="C72" s="13" t="s">
        <v>149</v>
      </c>
      <c r="D72" s="14" t="s">
        <v>12</v>
      </c>
      <c r="E72" s="15" t="s">
        <v>13</v>
      </c>
      <c r="F72" s="14" t="s">
        <v>58</v>
      </c>
      <c r="G72" s="15" t="s">
        <v>14</v>
      </c>
      <c r="H72" s="16">
        <v>0.9</v>
      </c>
      <c r="I72" s="17">
        <v>879.98</v>
      </c>
    </row>
    <row r="73" spans="1:9" ht="15" customHeight="1" outlineLevel="2" x14ac:dyDescent="0.25">
      <c r="A73" s="11" t="s">
        <v>29</v>
      </c>
      <c r="B73" s="12" t="s">
        <v>116</v>
      </c>
      <c r="C73" s="13" t="s">
        <v>149</v>
      </c>
      <c r="D73" s="14" t="s">
        <v>12</v>
      </c>
      <c r="E73" s="15" t="s">
        <v>13</v>
      </c>
      <c r="F73" s="14" t="s">
        <v>58</v>
      </c>
      <c r="G73" s="15" t="s">
        <v>14</v>
      </c>
      <c r="H73" s="16">
        <v>35.4</v>
      </c>
      <c r="I73" s="17">
        <v>35396.480000000003</v>
      </c>
    </row>
    <row r="74" spans="1:9" ht="15" customHeight="1" outlineLevel="2" x14ac:dyDescent="0.25">
      <c r="A74" s="11" t="s">
        <v>16</v>
      </c>
      <c r="B74" s="12" t="s">
        <v>117</v>
      </c>
      <c r="C74" s="13" t="s">
        <v>149</v>
      </c>
      <c r="D74" s="14" t="s">
        <v>12</v>
      </c>
      <c r="E74" s="15" t="s">
        <v>13</v>
      </c>
      <c r="F74" s="14" t="s">
        <v>58</v>
      </c>
      <c r="G74" s="15" t="s">
        <v>14</v>
      </c>
      <c r="H74" s="16">
        <v>174.3</v>
      </c>
      <c r="I74" s="17">
        <v>174326.16</v>
      </c>
    </row>
    <row r="75" spans="1:9" ht="15" customHeight="1" outlineLevel="2" x14ac:dyDescent="0.25">
      <c r="A75" s="11" t="s">
        <v>17</v>
      </c>
      <c r="B75" s="12" t="s">
        <v>121</v>
      </c>
      <c r="C75" s="13" t="s">
        <v>149</v>
      </c>
      <c r="D75" s="14" t="s">
        <v>12</v>
      </c>
      <c r="E75" s="15" t="s">
        <v>13</v>
      </c>
      <c r="F75" s="14" t="s">
        <v>58</v>
      </c>
      <c r="G75" s="15" t="s">
        <v>14</v>
      </c>
      <c r="H75" s="16">
        <v>79.599999999999994</v>
      </c>
      <c r="I75" s="17">
        <v>79619.06</v>
      </c>
    </row>
    <row r="76" spans="1:9" ht="15" customHeight="1" outlineLevel="2" x14ac:dyDescent="0.25">
      <c r="A76" s="11" t="s">
        <v>152</v>
      </c>
      <c r="B76" s="12" t="s">
        <v>153</v>
      </c>
      <c r="C76" s="13" t="s">
        <v>149</v>
      </c>
      <c r="D76" s="14" t="s">
        <v>12</v>
      </c>
      <c r="E76" s="15" t="s">
        <v>13</v>
      </c>
      <c r="F76" s="14" t="s">
        <v>58</v>
      </c>
      <c r="G76" s="15" t="s">
        <v>14</v>
      </c>
      <c r="H76" s="16">
        <v>10.6</v>
      </c>
      <c r="I76" s="17">
        <v>10610.8</v>
      </c>
    </row>
    <row r="77" spans="1:9" ht="15" customHeight="1" outlineLevel="2" x14ac:dyDescent="0.25">
      <c r="A77" s="11" t="s">
        <v>154</v>
      </c>
      <c r="B77" s="12" t="s">
        <v>155</v>
      </c>
      <c r="C77" s="13" t="s">
        <v>149</v>
      </c>
      <c r="D77" s="14" t="s">
        <v>12</v>
      </c>
      <c r="E77" s="15" t="s">
        <v>13</v>
      </c>
      <c r="F77" s="14" t="s">
        <v>58</v>
      </c>
      <c r="G77" s="15" t="s">
        <v>14</v>
      </c>
      <c r="H77" s="16">
        <v>6.6</v>
      </c>
      <c r="I77" s="17">
        <v>6582.52</v>
      </c>
    </row>
    <row r="78" spans="1:9" ht="15" customHeight="1" outlineLevel="2" x14ac:dyDescent="0.25">
      <c r="A78" s="11" t="s">
        <v>156</v>
      </c>
      <c r="B78" s="12" t="s">
        <v>157</v>
      </c>
      <c r="C78" s="13" t="s">
        <v>149</v>
      </c>
      <c r="D78" s="14" t="s">
        <v>12</v>
      </c>
      <c r="E78" s="15" t="s">
        <v>13</v>
      </c>
      <c r="F78" s="14" t="s">
        <v>58</v>
      </c>
      <c r="G78" s="15" t="s">
        <v>14</v>
      </c>
      <c r="H78" s="16">
        <v>11.5</v>
      </c>
      <c r="I78" s="17">
        <v>11503.62</v>
      </c>
    </row>
    <row r="79" spans="1:9" ht="15" customHeight="1" outlineLevel="2" x14ac:dyDescent="0.25">
      <c r="A79" s="11" t="s">
        <v>35</v>
      </c>
      <c r="B79" s="12" t="s">
        <v>158</v>
      </c>
      <c r="C79" s="13" t="s">
        <v>149</v>
      </c>
      <c r="D79" s="14" t="s">
        <v>12</v>
      </c>
      <c r="E79" s="15" t="s">
        <v>13</v>
      </c>
      <c r="F79" s="14" t="s">
        <v>58</v>
      </c>
      <c r="G79" s="15" t="s">
        <v>14</v>
      </c>
      <c r="H79" s="16">
        <v>13.2</v>
      </c>
      <c r="I79" s="17">
        <v>13202.2</v>
      </c>
    </row>
    <row r="80" spans="1:9" ht="15" customHeight="1" outlineLevel="2" x14ac:dyDescent="0.25">
      <c r="A80" s="11" t="s">
        <v>39</v>
      </c>
      <c r="B80" s="12" t="s">
        <v>159</v>
      </c>
      <c r="C80" s="13" t="s">
        <v>149</v>
      </c>
      <c r="D80" s="14" t="s">
        <v>12</v>
      </c>
      <c r="E80" s="15" t="s">
        <v>13</v>
      </c>
      <c r="F80" s="14" t="s">
        <v>58</v>
      </c>
      <c r="G80" s="15" t="s">
        <v>14</v>
      </c>
      <c r="H80" s="16">
        <v>1.3</v>
      </c>
      <c r="I80" s="17">
        <v>1275.08</v>
      </c>
    </row>
    <row r="81" spans="1:9" ht="15" customHeight="1" outlineLevel="2" x14ac:dyDescent="0.25">
      <c r="A81" s="11" t="s">
        <v>160</v>
      </c>
      <c r="B81" s="12" t="s">
        <v>162</v>
      </c>
      <c r="C81" s="13" t="s">
        <v>149</v>
      </c>
      <c r="D81" s="14" t="s">
        <v>12</v>
      </c>
      <c r="E81" s="15" t="s">
        <v>13</v>
      </c>
      <c r="F81" s="14" t="s">
        <v>58</v>
      </c>
      <c r="G81" s="15" t="s">
        <v>14</v>
      </c>
      <c r="H81" s="16">
        <v>15.5</v>
      </c>
      <c r="I81" s="17">
        <v>15476.49</v>
      </c>
    </row>
    <row r="82" spans="1:9" ht="15" customHeight="1" outlineLevel="2" x14ac:dyDescent="0.25">
      <c r="A82" s="11" t="s">
        <v>161</v>
      </c>
      <c r="B82" s="12" t="s">
        <v>163</v>
      </c>
      <c r="C82" s="13" t="s">
        <v>149</v>
      </c>
      <c r="D82" s="14" t="s">
        <v>12</v>
      </c>
      <c r="E82" s="15" t="s">
        <v>13</v>
      </c>
      <c r="F82" s="14" t="s">
        <v>58</v>
      </c>
      <c r="G82" s="15" t="s">
        <v>14</v>
      </c>
      <c r="H82" s="16">
        <v>7.9</v>
      </c>
      <c r="I82" s="17">
        <v>7885.77</v>
      </c>
    </row>
    <row r="83" spans="1:9" ht="15" customHeight="1" outlineLevel="2" x14ac:dyDescent="0.25">
      <c r="A83" s="11" t="s">
        <v>75</v>
      </c>
      <c r="B83" s="12" t="s">
        <v>164</v>
      </c>
      <c r="C83" s="13" t="s">
        <v>149</v>
      </c>
      <c r="D83" s="14" t="s">
        <v>12</v>
      </c>
      <c r="E83" s="15" t="s">
        <v>13</v>
      </c>
      <c r="F83" s="14" t="s">
        <v>58</v>
      </c>
      <c r="G83" s="15" t="s">
        <v>14</v>
      </c>
      <c r="H83" s="16">
        <v>4.4000000000000004</v>
      </c>
      <c r="I83" s="17">
        <v>4358.21</v>
      </c>
    </row>
    <row r="84" spans="1:9" ht="15" customHeight="1" outlineLevel="2" x14ac:dyDescent="0.25">
      <c r="A84" s="11" t="s">
        <v>165</v>
      </c>
      <c r="B84" s="12" t="s">
        <v>169</v>
      </c>
      <c r="C84" s="13" t="s">
        <v>149</v>
      </c>
      <c r="D84" s="14" t="s">
        <v>12</v>
      </c>
      <c r="E84" s="15" t="s">
        <v>13</v>
      </c>
      <c r="F84" s="14" t="s">
        <v>58</v>
      </c>
      <c r="G84" s="15" t="s">
        <v>14</v>
      </c>
      <c r="H84" s="16">
        <v>0.3</v>
      </c>
      <c r="I84" s="17">
        <v>343.2</v>
      </c>
    </row>
    <row r="85" spans="1:9" ht="15" customHeight="1" outlineLevel="2" x14ac:dyDescent="0.25">
      <c r="A85" s="11" t="s">
        <v>166</v>
      </c>
      <c r="B85" s="12" t="s">
        <v>170</v>
      </c>
      <c r="C85" s="13" t="s">
        <v>149</v>
      </c>
      <c r="D85" s="14" t="s">
        <v>12</v>
      </c>
      <c r="E85" s="15" t="s">
        <v>13</v>
      </c>
      <c r="F85" s="14" t="s">
        <v>58</v>
      </c>
      <c r="G85" s="15" t="s">
        <v>14</v>
      </c>
      <c r="H85" s="16">
        <v>26.1</v>
      </c>
      <c r="I85" s="17">
        <v>26108.880000000001</v>
      </c>
    </row>
    <row r="86" spans="1:9" ht="15" customHeight="1" outlineLevel="2" x14ac:dyDescent="0.25">
      <c r="A86" s="11" t="s">
        <v>167</v>
      </c>
      <c r="B86" s="12" t="s">
        <v>171</v>
      </c>
      <c r="C86" s="13" t="s">
        <v>149</v>
      </c>
      <c r="D86" s="14" t="s">
        <v>12</v>
      </c>
      <c r="E86" s="15" t="s">
        <v>13</v>
      </c>
      <c r="F86" s="14" t="s">
        <v>58</v>
      </c>
      <c r="G86" s="15" t="s">
        <v>14</v>
      </c>
      <c r="H86" s="16">
        <v>17.2</v>
      </c>
      <c r="I86" s="17">
        <v>17159.259999999998</v>
      </c>
    </row>
    <row r="87" spans="1:9" ht="15" customHeight="1" outlineLevel="2" x14ac:dyDescent="0.25">
      <c r="A87" s="11" t="s">
        <v>168</v>
      </c>
      <c r="B87" s="12" t="s">
        <v>172</v>
      </c>
      <c r="C87" s="13" t="s">
        <v>149</v>
      </c>
      <c r="D87" s="14" t="s">
        <v>12</v>
      </c>
      <c r="E87" s="15" t="s">
        <v>13</v>
      </c>
      <c r="F87" s="14" t="s">
        <v>58</v>
      </c>
      <c r="G87" s="15" t="s">
        <v>14</v>
      </c>
      <c r="H87" s="16">
        <v>15.5</v>
      </c>
      <c r="I87" s="17">
        <v>15465.18</v>
      </c>
    </row>
    <row r="88" spans="1:9" ht="15" customHeight="1" outlineLevel="2" x14ac:dyDescent="0.25">
      <c r="A88" s="11" t="s">
        <v>36</v>
      </c>
      <c r="B88" s="12" t="s">
        <v>177</v>
      </c>
      <c r="C88" s="13" t="s">
        <v>149</v>
      </c>
      <c r="D88" s="14" t="s">
        <v>12</v>
      </c>
      <c r="E88" s="15" t="s">
        <v>13</v>
      </c>
      <c r="F88" s="14" t="s">
        <v>58</v>
      </c>
      <c r="G88" s="15" t="s">
        <v>14</v>
      </c>
      <c r="H88" s="16">
        <v>6.3</v>
      </c>
      <c r="I88" s="17">
        <v>6311.75</v>
      </c>
    </row>
    <row r="89" spans="1:9" ht="15" customHeight="1" outlineLevel="2" x14ac:dyDescent="0.25">
      <c r="A89" s="11" t="s">
        <v>173</v>
      </c>
      <c r="B89" s="12" t="s">
        <v>178</v>
      </c>
      <c r="C89" s="13" t="s">
        <v>149</v>
      </c>
      <c r="D89" s="14" t="s">
        <v>12</v>
      </c>
      <c r="E89" s="15" t="s">
        <v>13</v>
      </c>
      <c r="F89" s="14" t="s">
        <v>58</v>
      </c>
      <c r="G89" s="15" t="s">
        <v>14</v>
      </c>
      <c r="H89" s="16">
        <v>4.2</v>
      </c>
      <c r="I89" s="17">
        <v>4248.8599999999997</v>
      </c>
    </row>
    <row r="90" spans="1:9" ht="15" customHeight="1" outlineLevel="2" x14ac:dyDescent="0.25">
      <c r="A90" s="11" t="s">
        <v>174</v>
      </c>
      <c r="B90" s="12" t="s">
        <v>179</v>
      </c>
      <c r="C90" s="13" t="s">
        <v>149</v>
      </c>
      <c r="D90" s="14" t="s">
        <v>12</v>
      </c>
      <c r="E90" s="15" t="s">
        <v>13</v>
      </c>
      <c r="F90" s="14" t="s">
        <v>58</v>
      </c>
      <c r="G90" s="15" t="s">
        <v>14</v>
      </c>
      <c r="H90" s="16">
        <v>3</v>
      </c>
      <c r="I90" s="17">
        <v>3042.93</v>
      </c>
    </row>
    <row r="91" spans="1:9" ht="15" customHeight="1" outlineLevel="2" x14ac:dyDescent="0.25">
      <c r="A91" s="11" t="s">
        <v>175</v>
      </c>
      <c r="B91" s="12" t="s">
        <v>180</v>
      </c>
      <c r="C91" s="13" t="s">
        <v>149</v>
      </c>
      <c r="D91" s="14" t="s">
        <v>12</v>
      </c>
      <c r="E91" s="15" t="s">
        <v>13</v>
      </c>
      <c r="F91" s="14" t="s">
        <v>58</v>
      </c>
      <c r="G91" s="15" t="s">
        <v>14</v>
      </c>
      <c r="H91" s="16">
        <v>6.3</v>
      </c>
      <c r="I91" s="17">
        <v>6282.53</v>
      </c>
    </row>
    <row r="92" spans="1:9" ht="15" customHeight="1" outlineLevel="2" x14ac:dyDescent="0.25">
      <c r="A92" s="11" t="s">
        <v>76</v>
      </c>
      <c r="B92" s="12" t="s">
        <v>181</v>
      </c>
      <c r="C92" s="13" t="s">
        <v>149</v>
      </c>
      <c r="D92" s="14" t="s">
        <v>12</v>
      </c>
      <c r="E92" s="15" t="s">
        <v>13</v>
      </c>
      <c r="F92" s="14" t="s">
        <v>58</v>
      </c>
      <c r="G92" s="15" t="s">
        <v>14</v>
      </c>
      <c r="H92" s="16">
        <v>29.6</v>
      </c>
      <c r="I92" s="17">
        <v>29631.02</v>
      </c>
    </row>
    <row r="93" spans="1:9" ht="15" customHeight="1" outlineLevel="2" x14ac:dyDescent="0.25">
      <c r="A93" s="11" t="s">
        <v>176</v>
      </c>
      <c r="B93" s="12" t="s">
        <v>182</v>
      </c>
      <c r="C93" s="13" t="s">
        <v>149</v>
      </c>
      <c r="D93" s="14" t="s">
        <v>12</v>
      </c>
      <c r="E93" s="15" t="s">
        <v>13</v>
      </c>
      <c r="F93" s="14" t="s">
        <v>58</v>
      </c>
      <c r="G93" s="15" t="s">
        <v>14</v>
      </c>
      <c r="H93" s="16">
        <v>22.5</v>
      </c>
      <c r="I93" s="17">
        <v>22506.080000000002</v>
      </c>
    </row>
    <row r="94" spans="1:9" ht="15" customHeight="1" outlineLevel="2" x14ac:dyDescent="0.25">
      <c r="A94" s="11" t="s">
        <v>38</v>
      </c>
      <c r="B94" s="12" t="s">
        <v>183</v>
      </c>
      <c r="C94" s="13" t="s">
        <v>149</v>
      </c>
      <c r="D94" s="14" t="s">
        <v>12</v>
      </c>
      <c r="E94" s="15" t="s">
        <v>13</v>
      </c>
      <c r="F94" s="14" t="s">
        <v>58</v>
      </c>
      <c r="G94" s="15" t="s">
        <v>14</v>
      </c>
      <c r="H94" s="16">
        <v>12.3</v>
      </c>
      <c r="I94" s="17">
        <v>12297.15</v>
      </c>
    </row>
    <row r="95" spans="1:9" ht="15" customHeight="1" outlineLevel="2" x14ac:dyDescent="0.25">
      <c r="A95" s="108"/>
      <c r="B95" s="109"/>
      <c r="C95" s="110"/>
      <c r="D95" s="93"/>
      <c r="E95" s="111"/>
      <c r="F95" s="93" t="s">
        <v>150</v>
      </c>
      <c r="G95" s="111"/>
      <c r="H95" s="94">
        <f>SUM(H72:H94)</f>
        <v>504.50000000000011</v>
      </c>
      <c r="I95" s="112">
        <f>SUM(I72:I94)</f>
        <v>504513.21000000014</v>
      </c>
    </row>
    <row r="96" spans="1:9" ht="15.75" outlineLevel="2" thickBot="1" x14ac:dyDescent="0.3">
      <c r="A96" s="107" t="s">
        <v>79</v>
      </c>
      <c r="B96" s="101"/>
      <c r="C96" s="102"/>
      <c r="D96" s="103"/>
      <c r="E96" s="103"/>
      <c r="F96" s="103"/>
      <c r="G96" s="104"/>
      <c r="H96" s="105">
        <f>H71+H95</f>
        <v>536.00000000000011</v>
      </c>
      <c r="I96" s="105">
        <f>I71+I95</f>
        <v>536013.2100000002</v>
      </c>
    </row>
    <row r="97" spans="1:9" ht="20.25" customHeight="1" thickBot="1" x14ac:dyDescent="0.3">
      <c r="A97" s="24" t="s">
        <v>106</v>
      </c>
      <c r="B97" s="25"/>
      <c r="C97" s="26"/>
      <c r="D97" s="27"/>
      <c r="E97" s="27"/>
      <c r="F97" s="27"/>
      <c r="G97" s="27"/>
      <c r="H97" s="28">
        <f>H65+H96</f>
        <v>11853.9</v>
      </c>
      <c r="I97" s="28">
        <f>I65+I96</f>
        <v>11853956.860000001</v>
      </c>
    </row>
    <row r="99" spans="1:9" ht="15.75" thickBot="1" x14ac:dyDescent="0.3">
      <c r="A99" s="5" t="s">
        <v>51</v>
      </c>
      <c r="B99" s="5"/>
      <c r="C99" s="5"/>
      <c r="D99" s="6"/>
      <c r="E99" s="6"/>
      <c r="F99" s="6"/>
      <c r="G99" s="6"/>
      <c r="H99" s="3"/>
      <c r="I99" s="3"/>
    </row>
    <row r="100" spans="1:9" x14ac:dyDescent="0.25">
      <c r="A100" s="193" t="s">
        <v>1</v>
      </c>
      <c r="B100" s="196" t="s">
        <v>2</v>
      </c>
      <c r="C100" s="219" t="s">
        <v>52</v>
      </c>
      <c r="D100" s="219" t="s">
        <v>4</v>
      </c>
      <c r="E100" s="222" t="s">
        <v>53</v>
      </c>
      <c r="F100" s="202" t="s">
        <v>54</v>
      </c>
      <c r="G100" s="202" t="s">
        <v>7</v>
      </c>
      <c r="H100" s="225" t="s">
        <v>55</v>
      </c>
      <c r="I100" s="228" t="s">
        <v>56</v>
      </c>
    </row>
    <row r="101" spans="1:9" x14ac:dyDescent="0.25">
      <c r="A101" s="194"/>
      <c r="B101" s="197"/>
      <c r="C101" s="220" t="s">
        <v>3</v>
      </c>
      <c r="D101" s="220"/>
      <c r="E101" s="223"/>
      <c r="F101" s="203"/>
      <c r="G101" s="203"/>
      <c r="H101" s="226"/>
      <c r="I101" s="229"/>
    </row>
    <row r="102" spans="1:9" x14ac:dyDescent="0.25">
      <c r="A102" s="194"/>
      <c r="B102" s="197"/>
      <c r="C102" s="220"/>
      <c r="D102" s="220" t="s">
        <v>4</v>
      </c>
      <c r="E102" s="223"/>
      <c r="F102" s="203"/>
      <c r="G102" s="203"/>
      <c r="H102" s="226"/>
      <c r="I102" s="229"/>
    </row>
    <row r="103" spans="1:9" ht="15.75" thickBot="1" x14ac:dyDescent="0.3">
      <c r="A103" s="195"/>
      <c r="B103" s="198"/>
      <c r="C103" s="221"/>
      <c r="D103" s="221"/>
      <c r="E103" s="224"/>
      <c r="F103" s="204"/>
      <c r="G103" s="204"/>
      <c r="H103" s="227"/>
      <c r="I103" s="230"/>
    </row>
    <row r="104" spans="1:9" x14ac:dyDescent="0.25">
      <c r="A104" s="136" t="s">
        <v>59</v>
      </c>
      <c r="B104" s="19" t="s">
        <v>184</v>
      </c>
      <c r="C104" s="29" t="s">
        <v>199</v>
      </c>
      <c r="D104" s="14" t="s">
        <v>12</v>
      </c>
      <c r="E104" s="15" t="s">
        <v>57</v>
      </c>
      <c r="F104" s="14" t="s">
        <v>58</v>
      </c>
      <c r="G104" s="14" t="s">
        <v>14</v>
      </c>
      <c r="H104" s="49">
        <v>1118</v>
      </c>
      <c r="I104" s="49">
        <v>1117986.2200000002</v>
      </c>
    </row>
    <row r="105" spans="1:9" x14ac:dyDescent="0.25">
      <c r="A105" s="136" t="s">
        <v>26</v>
      </c>
      <c r="B105" s="19" t="s">
        <v>115</v>
      </c>
      <c r="C105" s="29" t="s">
        <v>199</v>
      </c>
      <c r="D105" s="14" t="s">
        <v>12</v>
      </c>
      <c r="E105" s="15" t="s">
        <v>57</v>
      </c>
      <c r="F105" s="14" t="s">
        <v>58</v>
      </c>
      <c r="G105" s="14" t="s">
        <v>14</v>
      </c>
      <c r="H105" s="49">
        <v>1562</v>
      </c>
      <c r="I105" s="49">
        <v>1562033.7599999998</v>
      </c>
    </row>
    <row r="106" spans="1:9" x14ac:dyDescent="0.25">
      <c r="A106" s="136" t="s">
        <v>15</v>
      </c>
      <c r="B106" s="19" t="s">
        <v>200</v>
      </c>
      <c r="C106" s="29" t="s">
        <v>199</v>
      </c>
      <c r="D106" s="14" t="s">
        <v>12</v>
      </c>
      <c r="E106" s="15" t="s">
        <v>57</v>
      </c>
      <c r="F106" s="14" t="s">
        <v>58</v>
      </c>
      <c r="G106" s="14" t="s">
        <v>14</v>
      </c>
      <c r="H106" s="49">
        <v>158</v>
      </c>
      <c r="I106" s="49">
        <v>157905.37999999989</v>
      </c>
    </row>
    <row r="107" spans="1:9" x14ac:dyDescent="0.25">
      <c r="A107" s="136" t="s">
        <v>34</v>
      </c>
      <c r="B107" s="19" t="s">
        <v>185</v>
      </c>
      <c r="C107" s="29" t="s">
        <v>199</v>
      </c>
      <c r="D107" s="14" t="s">
        <v>12</v>
      </c>
      <c r="E107" s="15" t="s">
        <v>57</v>
      </c>
      <c r="F107" s="14" t="s">
        <v>58</v>
      </c>
      <c r="G107" s="14" t="s">
        <v>14</v>
      </c>
      <c r="H107" s="49">
        <v>855.8</v>
      </c>
      <c r="I107" s="49">
        <v>855847.34999999963</v>
      </c>
    </row>
    <row r="108" spans="1:9" x14ac:dyDescent="0.25">
      <c r="A108" s="136" t="s">
        <v>30</v>
      </c>
      <c r="B108" s="19" t="s">
        <v>201</v>
      </c>
      <c r="C108" s="29" t="s">
        <v>199</v>
      </c>
      <c r="D108" s="14" t="s">
        <v>12</v>
      </c>
      <c r="E108" s="15" t="s">
        <v>57</v>
      </c>
      <c r="F108" s="14" t="s">
        <v>58</v>
      </c>
      <c r="G108" s="14" t="s">
        <v>14</v>
      </c>
      <c r="H108" s="49">
        <v>1313.2</v>
      </c>
      <c r="I108" s="49">
        <v>1313194.7999999998</v>
      </c>
    </row>
    <row r="109" spans="1:9" x14ac:dyDescent="0.25">
      <c r="A109" s="136" t="s">
        <v>21</v>
      </c>
      <c r="B109" s="19" t="s">
        <v>118</v>
      </c>
      <c r="C109" s="29" t="s">
        <v>199</v>
      </c>
      <c r="D109" s="14" t="s">
        <v>12</v>
      </c>
      <c r="E109" s="15" t="s">
        <v>57</v>
      </c>
      <c r="F109" s="14" t="s">
        <v>58</v>
      </c>
      <c r="G109" s="14" t="s">
        <v>14</v>
      </c>
      <c r="H109" s="49">
        <v>620.70000000000005</v>
      </c>
      <c r="I109" s="49">
        <v>620681.89000000013</v>
      </c>
    </row>
    <row r="110" spans="1:9" x14ac:dyDescent="0.25">
      <c r="A110" s="136" t="s">
        <v>20</v>
      </c>
      <c r="B110" s="19" t="s">
        <v>119</v>
      </c>
      <c r="C110" s="29" t="s">
        <v>199</v>
      </c>
      <c r="D110" s="14" t="s">
        <v>12</v>
      </c>
      <c r="E110" s="15" t="s">
        <v>57</v>
      </c>
      <c r="F110" s="14" t="s">
        <v>58</v>
      </c>
      <c r="G110" s="14" t="s">
        <v>14</v>
      </c>
      <c r="H110" s="49">
        <v>134.69999999999999</v>
      </c>
      <c r="I110" s="49">
        <v>134651.70999999996</v>
      </c>
    </row>
    <row r="111" spans="1:9" x14ac:dyDescent="0.25">
      <c r="A111" s="136" t="s">
        <v>23</v>
      </c>
      <c r="B111" s="19" t="s">
        <v>120</v>
      </c>
      <c r="C111" s="29" t="s">
        <v>199</v>
      </c>
      <c r="D111" s="14" t="s">
        <v>12</v>
      </c>
      <c r="E111" s="15" t="s">
        <v>57</v>
      </c>
      <c r="F111" s="14" t="s">
        <v>58</v>
      </c>
      <c r="G111" s="14" t="s">
        <v>14</v>
      </c>
      <c r="H111" s="49">
        <v>229.9</v>
      </c>
      <c r="I111" s="49">
        <v>229867.18999999994</v>
      </c>
    </row>
    <row r="112" spans="1:9" x14ac:dyDescent="0.25">
      <c r="A112" s="136" t="s">
        <v>19</v>
      </c>
      <c r="B112" s="19" t="s">
        <v>186</v>
      </c>
      <c r="C112" s="29" t="s">
        <v>199</v>
      </c>
      <c r="D112" s="14" t="s">
        <v>12</v>
      </c>
      <c r="E112" s="15" t="s">
        <v>57</v>
      </c>
      <c r="F112" s="14" t="s">
        <v>58</v>
      </c>
      <c r="G112" s="14" t="s">
        <v>14</v>
      </c>
      <c r="H112" s="49">
        <v>678.3</v>
      </c>
      <c r="I112" s="49">
        <v>678306.83000000007</v>
      </c>
    </row>
    <row r="113" spans="1:9" x14ac:dyDescent="0.25">
      <c r="A113" s="136" t="s">
        <v>194</v>
      </c>
      <c r="B113" s="19" t="s">
        <v>202</v>
      </c>
      <c r="C113" s="29" t="s">
        <v>199</v>
      </c>
      <c r="D113" s="14" t="s">
        <v>12</v>
      </c>
      <c r="E113" s="15" t="s">
        <v>57</v>
      </c>
      <c r="F113" s="14" t="s">
        <v>58</v>
      </c>
      <c r="G113" s="14" t="s">
        <v>14</v>
      </c>
      <c r="H113" s="49">
        <v>139.9</v>
      </c>
      <c r="I113" s="49">
        <v>139857.17000000004</v>
      </c>
    </row>
    <row r="114" spans="1:9" x14ac:dyDescent="0.25">
      <c r="A114" s="136" t="s">
        <v>60</v>
      </c>
      <c r="B114" s="19" t="s">
        <v>203</v>
      </c>
      <c r="C114" s="29" t="s">
        <v>199</v>
      </c>
      <c r="D114" s="14" t="s">
        <v>12</v>
      </c>
      <c r="E114" s="15" t="s">
        <v>57</v>
      </c>
      <c r="F114" s="14" t="s">
        <v>58</v>
      </c>
      <c r="G114" s="14" t="s">
        <v>14</v>
      </c>
      <c r="H114" s="49">
        <v>61.1</v>
      </c>
      <c r="I114" s="49">
        <v>61141.880000000005</v>
      </c>
    </row>
    <row r="115" spans="1:9" x14ac:dyDescent="0.25">
      <c r="A115" s="136" t="s">
        <v>46</v>
      </c>
      <c r="B115" s="19" t="s">
        <v>122</v>
      </c>
      <c r="C115" s="29" t="s">
        <v>199</v>
      </c>
      <c r="D115" s="14" t="s">
        <v>12</v>
      </c>
      <c r="E115" s="15" t="s">
        <v>57</v>
      </c>
      <c r="F115" s="14" t="s">
        <v>58</v>
      </c>
      <c r="G115" s="14" t="s">
        <v>14</v>
      </c>
      <c r="H115" s="49">
        <v>248.2</v>
      </c>
      <c r="I115" s="49">
        <v>248155.56000000006</v>
      </c>
    </row>
    <row r="116" spans="1:9" x14ac:dyDescent="0.25">
      <c r="A116" s="136" t="s">
        <v>82</v>
      </c>
      <c r="B116" s="19" t="s">
        <v>204</v>
      </c>
      <c r="C116" s="29" t="s">
        <v>199</v>
      </c>
      <c r="D116" s="14" t="s">
        <v>12</v>
      </c>
      <c r="E116" s="15" t="s">
        <v>57</v>
      </c>
      <c r="F116" s="14" t="s">
        <v>58</v>
      </c>
      <c r="G116" s="14" t="s">
        <v>14</v>
      </c>
      <c r="H116" s="49">
        <v>138.19999999999999</v>
      </c>
      <c r="I116" s="49">
        <v>138220.07999999996</v>
      </c>
    </row>
    <row r="117" spans="1:9" x14ac:dyDescent="0.25">
      <c r="A117" s="136" t="s">
        <v>32</v>
      </c>
      <c r="B117" s="19" t="s">
        <v>205</v>
      </c>
      <c r="C117" s="29" t="s">
        <v>199</v>
      </c>
      <c r="D117" s="14" t="s">
        <v>12</v>
      </c>
      <c r="E117" s="15" t="s">
        <v>57</v>
      </c>
      <c r="F117" s="14" t="s">
        <v>58</v>
      </c>
      <c r="G117" s="14" t="s">
        <v>14</v>
      </c>
      <c r="H117" s="49">
        <v>53</v>
      </c>
      <c r="I117" s="49">
        <v>52974.850000000006</v>
      </c>
    </row>
    <row r="118" spans="1:9" x14ac:dyDescent="0.25">
      <c r="A118" s="136" t="s">
        <v>40</v>
      </c>
      <c r="B118" s="19" t="s">
        <v>187</v>
      </c>
      <c r="C118" s="29" t="s">
        <v>199</v>
      </c>
      <c r="D118" s="14" t="s">
        <v>12</v>
      </c>
      <c r="E118" s="15" t="s">
        <v>57</v>
      </c>
      <c r="F118" s="14" t="s">
        <v>58</v>
      </c>
      <c r="G118" s="14" t="s">
        <v>14</v>
      </c>
      <c r="H118" s="49">
        <v>64.099999999999994</v>
      </c>
      <c r="I118" s="49">
        <v>64154.81</v>
      </c>
    </row>
    <row r="119" spans="1:9" x14ac:dyDescent="0.25">
      <c r="A119" s="136" t="s">
        <v>10</v>
      </c>
      <c r="B119" s="19" t="s">
        <v>123</v>
      </c>
      <c r="C119" s="29" t="s">
        <v>199</v>
      </c>
      <c r="D119" s="14" t="s">
        <v>12</v>
      </c>
      <c r="E119" s="15" t="s">
        <v>57</v>
      </c>
      <c r="F119" s="14" t="s">
        <v>58</v>
      </c>
      <c r="G119" s="14" t="s">
        <v>14</v>
      </c>
      <c r="H119" s="49">
        <v>69.7</v>
      </c>
      <c r="I119" s="49">
        <v>69734</v>
      </c>
    </row>
    <row r="120" spans="1:9" x14ac:dyDescent="0.25">
      <c r="A120" s="136" t="s">
        <v>33</v>
      </c>
      <c r="B120" s="19" t="s">
        <v>206</v>
      </c>
      <c r="C120" s="29" t="s">
        <v>199</v>
      </c>
      <c r="D120" s="14" t="s">
        <v>12</v>
      </c>
      <c r="E120" s="15" t="s">
        <v>57</v>
      </c>
      <c r="F120" s="14" t="s">
        <v>58</v>
      </c>
      <c r="G120" s="14" t="s">
        <v>14</v>
      </c>
      <c r="H120" s="49">
        <v>2.8</v>
      </c>
      <c r="I120" s="49">
        <v>2820.320000000007</v>
      </c>
    </row>
    <row r="121" spans="1:9" x14ac:dyDescent="0.25">
      <c r="A121" s="136" t="s">
        <v>37</v>
      </c>
      <c r="B121" s="19" t="s">
        <v>207</v>
      </c>
      <c r="C121" s="29" t="s">
        <v>199</v>
      </c>
      <c r="D121" s="14" t="s">
        <v>12</v>
      </c>
      <c r="E121" s="15" t="s">
        <v>57</v>
      </c>
      <c r="F121" s="14" t="s">
        <v>58</v>
      </c>
      <c r="G121" s="14" t="s">
        <v>14</v>
      </c>
      <c r="H121" s="49">
        <v>6.3</v>
      </c>
      <c r="I121" s="49">
        <v>6308.8699999999953</v>
      </c>
    </row>
    <row r="122" spans="1:9" x14ac:dyDescent="0.25">
      <c r="A122" s="136" t="s">
        <v>195</v>
      </c>
      <c r="B122" s="19" t="s">
        <v>208</v>
      </c>
      <c r="C122" s="29" t="s">
        <v>199</v>
      </c>
      <c r="D122" s="14" t="s">
        <v>12</v>
      </c>
      <c r="E122" s="15" t="s">
        <v>57</v>
      </c>
      <c r="F122" s="14" t="s">
        <v>58</v>
      </c>
      <c r="G122" s="14" t="s">
        <v>14</v>
      </c>
      <c r="H122" s="49">
        <v>78.3</v>
      </c>
      <c r="I122" s="49">
        <v>78333.109999999986</v>
      </c>
    </row>
    <row r="123" spans="1:9" x14ac:dyDescent="0.25">
      <c r="A123" s="136" t="s">
        <v>196</v>
      </c>
      <c r="B123" s="19" t="s">
        <v>209</v>
      </c>
      <c r="C123" s="29" t="s">
        <v>199</v>
      </c>
      <c r="D123" s="14" t="s">
        <v>12</v>
      </c>
      <c r="E123" s="15" t="s">
        <v>57</v>
      </c>
      <c r="F123" s="14" t="s">
        <v>58</v>
      </c>
      <c r="G123" s="14" t="s">
        <v>14</v>
      </c>
      <c r="H123" s="49">
        <v>151.30000000000001</v>
      </c>
      <c r="I123" s="49">
        <v>151260.71999999997</v>
      </c>
    </row>
    <row r="124" spans="1:9" x14ac:dyDescent="0.25">
      <c r="A124" s="136" t="s">
        <v>197</v>
      </c>
      <c r="B124" s="19" t="s">
        <v>210</v>
      </c>
      <c r="C124" s="29" t="s">
        <v>199</v>
      </c>
      <c r="D124" s="14" t="s">
        <v>12</v>
      </c>
      <c r="E124" s="15" t="s">
        <v>57</v>
      </c>
      <c r="F124" s="14" t="s">
        <v>58</v>
      </c>
      <c r="G124" s="14" t="s">
        <v>14</v>
      </c>
      <c r="H124" s="49">
        <v>29.5</v>
      </c>
      <c r="I124" s="49">
        <v>29556.5</v>
      </c>
    </row>
    <row r="125" spans="1:9" x14ac:dyDescent="0.25">
      <c r="A125" s="136" t="s">
        <v>198</v>
      </c>
      <c r="B125" s="19" t="s">
        <v>211</v>
      </c>
      <c r="C125" s="29" t="s">
        <v>199</v>
      </c>
      <c r="D125" s="14" t="s">
        <v>12</v>
      </c>
      <c r="E125" s="15" t="s">
        <v>57</v>
      </c>
      <c r="F125" s="14" t="s">
        <v>58</v>
      </c>
      <c r="G125" s="14" t="s">
        <v>14</v>
      </c>
      <c r="H125" s="49">
        <v>11.8</v>
      </c>
      <c r="I125" s="49">
        <v>11772</v>
      </c>
    </row>
    <row r="126" spans="1:9" outlineLevel="2" x14ac:dyDescent="0.25">
      <c r="A126" s="78"/>
      <c r="B126" s="79"/>
      <c r="C126" s="80"/>
      <c r="D126" s="81"/>
      <c r="E126" s="81"/>
      <c r="F126" s="81" t="s">
        <v>150</v>
      </c>
      <c r="G126" s="81"/>
      <c r="H126" s="82">
        <f>SUM(H104:H125)</f>
        <v>7724.8</v>
      </c>
      <c r="I126" s="83">
        <f>SUM(I104:I125)</f>
        <v>7724765</v>
      </c>
    </row>
    <row r="127" spans="1:9" ht="15.75" thickBot="1" x14ac:dyDescent="0.3">
      <c r="A127" s="52"/>
      <c r="B127" s="19"/>
      <c r="C127" s="20"/>
      <c r="D127" s="14"/>
      <c r="E127" s="14"/>
      <c r="F127" s="14"/>
      <c r="G127" s="14"/>
      <c r="H127" s="16"/>
      <c r="I127" s="21"/>
    </row>
    <row r="128" spans="1:9" ht="21" customHeight="1" thickBot="1" x14ac:dyDescent="0.3">
      <c r="A128" s="24" t="s">
        <v>107</v>
      </c>
      <c r="B128" s="25"/>
      <c r="C128" s="26"/>
      <c r="D128" s="26"/>
      <c r="E128" s="30"/>
      <c r="F128" s="30"/>
      <c r="G128" s="30"/>
      <c r="H128" s="28">
        <f>H126</f>
        <v>7724.8</v>
      </c>
      <c r="I128" s="50">
        <f>I126</f>
        <v>7724765</v>
      </c>
    </row>
    <row r="129" spans="1:9" x14ac:dyDescent="0.25">
      <c r="A129" s="31"/>
      <c r="B129" s="31"/>
      <c r="C129" s="32"/>
      <c r="D129" s="31"/>
      <c r="E129" s="31"/>
      <c r="F129" s="31"/>
      <c r="G129" s="31"/>
      <c r="H129" s="33"/>
      <c r="I129" s="33"/>
    </row>
    <row r="130" spans="1:9" ht="15.75" thickBot="1" x14ac:dyDescent="0.3">
      <c r="A130" s="5" t="s">
        <v>108</v>
      </c>
      <c r="B130" s="5"/>
      <c r="C130" s="5"/>
      <c r="D130" s="6"/>
      <c r="E130" s="6"/>
      <c r="F130" s="6"/>
      <c r="G130" s="6"/>
      <c r="H130" s="3"/>
      <c r="I130" s="3"/>
    </row>
    <row r="131" spans="1:9" x14ac:dyDescent="0.25">
      <c r="A131" s="193" t="s">
        <v>212</v>
      </c>
      <c r="B131" s="196" t="s">
        <v>2</v>
      </c>
      <c r="C131" s="219" t="s">
        <v>52</v>
      </c>
      <c r="D131" s="219" t="s">
        <v>4</v>
      </c>
      <c r="E131" s="222" t="s">
        <v>53</v>
      </c>
      <c r="F131" s="202" t="s">
        <v>54</v>
      </c>
      <c r="G131" s="202" t="s">
        <v>7</v>
      </c>
      <c r="H131" s="225" t="s">
        <v>55</v>
      </c>
      <c r="I131" s="228" t="s">
        <v>61</v>
      </c>
    </row>
    <row r="132" spans="1:9" x14ac:dyDescent="0.25">
      <c r="A132" s="194"/>
      <c r="B132" s="197"/>
      <c r="C132" s="220" t="s">
        <v>3</v>
      </c>
      <c r="D132" s="220"/>
      <c r="E132" s="223"/>
      <c r="F132" s="203"/>
      <c r="G132" s="203"/>
      <c r="H132" s="226"/>
      <c r="I132" s="229"/>
    </row>
    <row r="133" spans="1:9" x14ac:dyDescent="0.25">
      <c r="A133" s="194"/>
      <c r="B133" s="197"/>
      <c r="C133" s="220"/>
      <c r="D133" s="220" t="s">
        <v>4</v>
      </c>
      <c r="E133" s="223"/>
      <c r="F133" s="203"/>
      <c r="G133" s="203"/>
      <c r="H133" s="226"/>
      <c r="I133" s="229"/>
    </row>
    <row r="134" spans="1:9" ht="15.75" thickBot="1" x14ac:dyDescent="0.3">
      <c r="A134" s="195"/>
      <c r="B134" s="198"/>
      <c r="C134" s="221"/>
      <c r="D134" s="221"/>
      <c r="E134" s="224"/>
      <c r="F134" s="204"/>
      <c r="G134" s="204"/>
      <c r="H134" s="227"/>
      <c r="I134" s="230"/>
    </row>
    <row r="135" spans="1:9" x14ac:dyDescent="0.25">
      <c r="A135" s="34" t="s">
        <v>62</v>
      </c>
      <c r="B135" s="19" t="s">
        <v>218</v>
      </c>
      <c r="C135" s="20" t="s">
        <v>63</v>
      </c>
      <c r="D135" s="35">
        <v>6402</v>
      </c>
      <c r="E135" s="35">
        <v>5364</v>
      </c>
      <c r="F135" s="14" t="s">
        <v>41</v>
      </c>
      <c r="G135" s="14" t="s">
        <v>25</v>
      </c>
      <c r="H135" s="16">
        <v>46</v>
      </c>
      <c r="I135" s="22">
        <v>46000</v>
      </c>
    </row>
    <row r="136" spans="1:9" x14ac:dyDescent="0.25">
      <c r="A136" s="34" t="s">
        <v>62</v>
      </c>
      <c r="B136" s="12" t="s">
        <v>214</v>
      </c>
      <c r="C136" s="13" t="s">
        <v>11</v>
      </c>
      <c r="D136" s="35">
        <v>6402</v>
      </c>
      <c r="E136" s="35">
        <v>5364</v>
      </c>
      <c r="F136" s="14">
        <v>13011</v>
      </c>
      <c r="G136" s="15" t="s">
        <v>14</v>
      </c>
      <c r="H136" s="16">
        <v>3981.2</v>
      </c>
      <c r="I136" s="17">
        <v>3981235.84</v>
      </c>
    </row>
    <row r="137" spans="1:9" x14ac:dyDescent="0.25">
      <c r="A137" s="34" t="s">
        <v>62</v>
      </c>
      <c r="B137" s="19" t="s">
        <v>218</v>
      </c>
      <c r="C137" s="13" t="s">
        <v>24</v>
      </c>
      <c r="D137" s="35">
        <v>6402</v>
      </c>
      <c r="E137" s="35">
        <v>5364</v>
      </c>
      <c r="F137" s="14">
        <v>13015</v>
      </c>
      <c r="G137" s="15" t="s">
        <v>25</v>
      </c>
      <c r="H137" s="51">
        <v>405</v>
      </c>
      <c r="I137" s="17">
        <v>405028.71</v>
      </c>
    </row>
    <row r="138" spans="1:9" ht="24.75" x14ac:dyDescent="0.25">
      <c r="A138" s="34" t="s">
        <v>62</v>
      </c>
      <c r="B138" s="19" t="s">
        <v>218</v>
      </c>
      <c r="C138" s="13" t="s">
        <v>224</v>
      </c>
      <c r="D138" s="35">
        <v>6402</v>
      </c>
      <c r="E138" s="35">
        <v>5364</v>
      </c>
      <c r="F138" s="14" t="s">
        <v>130</v>
      </c>
      <c r="G138" s="15" t="s">
        <v>25</v>
      </c>
      <c r="H138" s="51">
        <v>0.7</v>
      </c>
      <c r="I138" s="17">
        <v>712</v>
      </c>
    </row>
    <row r="139" spans="1:9" x14ac:dyDescent="0.25">
      <c r="A139" s="34" t="s">
        <v>62</v>
      </c>
      <c r="B139" s="19" t="s">
        <v>218</v>
      </c>
      <c r="C139" s="13" t="s">
        <v>84</v>
      </c>
      <c r="D139" s="35">
        <v>6402</v>
      </c>
      <c r="E139" s="35">
        <v>5364</v>
      </c>
      <c r="F139" s="14" t="s">
        <v>87</v>
      </c>
      <c r="G139" s="15" t="s">
        <v>25</v>
      </c>
      <c r="H139" s="51">
        <v>1893.8</v>
      </c>
      <c r="I139" s="17">
        <v>1893748</v>
      </c>
    </row>
    <row r="140" spans="1:9" x14ac:dyDescent="0.25">
      <c r="A140" s="34" t="s">
        <v>62</v>
      </c>
      <c r="B140" s="19" t="s">
        <v>218</v>
      </c>
      <c r="C140" s="13" t="s">
        <v>84</v>
      </c>
      <c r="D140" s="35">
        <v>6402</v>
      </c>
      <c r="E140" s="35">
        <v>5364</v>
      </c>
      <c r="F140" s="14" t="s">
        <v>87</v>
      </c>
      <c r="G140" s="15" t="s">
        <v>25</v>
      </c>
      <c r="H140" s="51">
        <v>738.6</v>
      </c>
      <c r="I140" s="17">
        <v>738634.52</v>
      </c>
    </row>
    <row r="141" spans="1:9" x14ac:dyDescent="0.25">
      <c r="A141" s="34" t="s">
        <v>64</v>
      </c>
      <c r="B141" s="19" t="s">
        <v>215</v>
      </c>
      <c r="C141" s="13" t="s">
        <v>91</v>
      </c>
      <c r="D141" s="35">
        <v>6402</v>
      </c>
      <c r="E141" s="35">
        <v>5364</v>
      </c>
      <c r="F141" s="14" t="s">
        <v>89</v>
      </c>
      <c r="G141" s="15" t="s">
        <v>90</v>
      </c>
      <c r="H141" s="16">
        <v>36</v>
      </c>
      <c r="I141" s="17">
        <v>36006</v>
      </c>
    </row>
    <row r="142" spans="1:9" x14ac:dyDescent="0.25">
      <c r="A142" s="34" t="s">
        <v>64</v>
      </c>
      <c r="B142" s="19" t="s">
        <v>216</v>
      </c>
      <c r="C142" s="20" t="s">
        <v>43</v>
      </c>
      <c r="D142" s="35">
        <v>6402</v>
      </c>
      <c r="E142" s="35">
        <v>5364</v>
      </c>
      <c r="F142" s="14" t="s">
        <v>44</v>
      </c>
      <c r="G142" s="14" t="s">
        <v>45</v>
      </c>
      <c r="H142" s="16">
        <v>74.099999999999994</v>
      </c>
      <c r="I142" s="22">
        <v>74144</v>
      </c>
    </row>
    <row r="143" spans="1:9" x14ac:dyDescent="0.25">
      <c r="A143" s="34" t="s">
        <v>64</v>
      </c>
      <c r="B143" s="19" t="s">
        <v>216</v>
      </c>
      <c r="C143" s="20" t="s">
        <v>43</v>
      </c>
      <c r="D143" s="35">
        <v>6402</v>
      </c>
      <c r="E143" s="35">
        <v>5364</v>
      </c>
      <c r="F143" s="14" t="s">
        <v>44</v>
      </c>
      <c r="G143" s="14" t="s">
        <v>45</v>
      </c>
      <c r="H143" s="16">
        <v>108.6</v>
      </c>
      <c r="I143" s="23">
        <v>108587</v>
      </c>
    </row>
    <row r="144" spans="1:9" x14ac:dyDescent="0.25">
      <c r="A144" s="34" t="s">
        <v>64</v>
      </c>
      <c r="B144" s="19" t="s">
        <v>216</v>
      </c>
      <c r="C144" s="20" t="s">
        <v>43</v>
      </c>
      <c r="D144" s="35">
        <v>6402</v>
      </c>
      <c r="E144" s="35">
        <v>5364</v>
      </c>
      <c r="F144" s="14" t="s">
        <v>44</v>
      </c>
      <c r="G144" s="14" t="s">
        <v>45</v>
      </c>
      <c r="H144" s="16">
        <v>289.8</v>
      </c>
      <c r="I144" s="22">
        <v>289800</v>
      </c>
    </row>
    <row r="145" spans="1:9" x14ac:dyDescent="0.25">
      <c r="A145" s="34" t="s">
        <v>64</v>
      </c>
      <c r="B145" s="19" t="s">
        <v>216</v>
      </c>
      <c r="C145" s="20" t="s">
        <v>43</v>
      </c>
      <c r="D145" s="35">
        <v>6402</v>
      </c>
      <c r="E145" s="35">
        <v>5364</v>
      </c>
      <c r="F145" s="14" t="s">
        <v>44</v>
      </c>
      <c r="G145" s="14" t="s">
        <v>45</v>
      </c>
      <c r="H145" s="16">
        <v>309</v>
      </c>
      <c r="I145" s="22">
        <v>308985.40000000002</v>
      </c>
    </row>
    <row r="146" spans="1:9" x14ac:dyDescent="0.25">
      <c r="A146" s="34" t="s">
        <v>64</v>
      </c>
      <c r="B146" s="19" t="s">
        <v>216</v>
      </c>
      <c r="C146" s="20" t="s">
        <v>43</v>
      </c>
      <c r="D146" s="35">
        <v>6402</v>
      </c>
      <c r="E146" s="35">
        <v>5364</v>
      </c>
      <c r="F146" s="14" t="s">
        <v>44</v>
      </c>
      <c r="G146" s="14" t="s">
        <v>45</v>
      </c>
      <c r="H146" s="16">
        <v>66.2</v>
      </c>
      <c r="I146" s="22">
        <v>66183.5</v>
      </c>
    </row>
    <row r="147" spans="1:9" x14ac:dyDescent="0.25">
      <c r="A147" s="34" t="s">
        <v>64</v>
      </c>
      <c r="B147" s="19" t="s">
        <v>216</v>
      </c>
      <c r="C147" s="20" t="s">
        <v>43</v>
      </c>
      <c r="D147" s="35">
        <v>6402</v>
      </c>
      <c r="E147" s="35">
        <v>5364</v>
      </c>
      <c r="F147" s="14" t="s">
        <v>44</v>
      </c>
      <c r="G147" s="14" t="s">
        <v>45</v>
      </c>
      <c r="H147" s="16">
        <v>134.1</v>
      </c>
      <c r="I147" s="22">
        <v>134055</v>
      </c>
    </row>
    <row r="148" spans="1:9" x14ac:dyDescent="0.25">
      <c r="A148" s="34" t="s">
        <v>64</v>
      </c>
      <c r="B148" s="19" t="s">
        <v>216</v>
      </c>
      <c r="C148" s="20" t="s">
        <v>43</v>
      </c>
      <c r="D148" s="35">
        <v>6402</v>
      </c>
      <c r="E148" s="35">
        <v>5364</v>
      </c>
      <c r="F148" s="14" t="s">
        <v>44</v>
      </c>
      <c r="G148" s="14" t="s">
        <v>45</v>
      </c>
      <c r="H148" s="16">
        <v>42.5</v>
      </c>
      <c r="I148" s="22">
        <v>42500</v>
      </c>
    </row>
    <row r="149" spans="1:9" x14ac:dyDescent="0.25">
      <c r="A149" s="34" t="s">
        <v>64</v>
      </c>
      <c r="B149" s="19" t="s">
        <v>216</v>
      </c>
      <c r="C149" s="20" t="s">
        <v>43</v>
      </c>
      <c r="D149" s="35">
        <v>6402</v>
      </c>
      <c r="E149" s="35">
        <v>5364</v>
      </c>
      <c r="F149" s="14" t="s">
        <v>44</v>
      </c>
      <c r="G149" s="14" t="s">
        <v>45</v>
      </c>
      <c r="H149" s="16">
        <v>78.900000000000006</v>
      </c>
      <c r="I149" s="22">
        <v>78912</v>
      </c>
    </row>
    <row r="150" spans="1:9" x14ac:dyDescent="0.25">
      <c r="A150" s="34" t="s">
        <v>64</v>
      </c>
      <c r="B150" s="19" t="s">
        <v>216</v>
      </c>
      <c r="C150" s="20" t="s">
        <v>43</v>
      </c>
      <c r="D150" s="35">
        <v>6402</v>
      </c>
      <c r="E150" s="35">
        <v>5364</v>
      </c>
      <c r="F150" s="14" t="s">
        <v>44</v>
      </c>
      <c r="G150" s="14" t="s">
        <v>45</v>
      </c>
      <c r="H150" s="16">
        <v>197.8</v>
      </c>
      <c r="I150" s="22">
        <v>197850</v>
      </c>
    </row>
    <row r="151" spans="1:9" x14ac:dyDescent="0.25">
      <c r="A151" s="34" t="s">
        <v>64</v>
      </c>
      <c r="B151" s="19" t="s">
        <v>216</v>
      </c>
      <c r="C151" s="20" t="s">
        <v>43</v>
      </c>
      <c r="D151" s="35">
        <v>6402</v>
      </c>
      <c r="E151" s="35">
        <v>5364</v>
      </c>
      <c r="F151" s="14" t="s">
        <v>44</v>
      </c>
      <c r="G151" s="14" t="s">
        <v>45</v>
      </c>
      <c r="H151" s="16">
        <v>343.1</v>
      </c>
      <c r="I151" s="22">
        <v>343069.37</v>
      </c>
    </row>
    <row r="152" spans="1:9" x14ac:dyDescent="0.25">
      <c r="A152" s="18" t="s">
        <v>65</v>
      </c>
      <c r="B152" s="19" t="s">
        <v>221</v>
      </c>
      <c r="C152" s="20" t="s">
        <v>96</v>
      </c>
      <c r="D152" s="35">
        <v>6402</v>
      </c>
      <c r="E152" s="35">
        <v>5364</v>
      </c>
      <c r="F152" s="14" t="s">
        <v>48</v>
      </c>
      <c r="G152" s="14" t="s">
        <v>49</v>
      </c>
      <c r="H152" s="16">
        <v>122.5</v>
      </c>
      <c r="I152" s="22">
        <v>122513.9</v>
      </c>
    </row>
    <row r="153" spans="1:9" x14ac:dyDescent="0.25">
      <c r="A153" s="18" t="s">
        <v>65</v>
      </c>
      <c r="B153" s="19" t="s">
        <v>222</v>
      </c>
      <c r="C153" s="20" t="s">
        <v>96</v>
      </c>
      <c r="D153" s="35">
        <v>6402</v>
      </c>
      <c r="E153" s="35">
        <v>5364</v>
      </c>
      <c r="F153" s="14" t="s">
        <v>48</v>
      </c>
      <c r="G153" s="14" t="s">
        <v>49</v>
      </c>
      <c r="H153" s="16">
        <v>11.7</v>
      </c>
      <c r="I153" s="22">
        <v>11673.86</v>
      </c>
    </row>
    <row r="154" spans="1:9" x14ac:dyDescent="0.25">
      <c r="A154" s="18" t="s">
        <v>65</v>
      </c>
      <c r="B154" s="19" t="s">
        <v>223</v>
      </c>
      <c r="C154" s="20" t="s">
        <v>96</v>
      </c>
      <c r="D154" s="35">
        <v>6402</v>
      </c>
      <c r="E154" s="35">
        <v>5364</v>
      </c>
      <c r="F154" s="14" t="s">
        <v>48</v>
      </c>
      <c r="G154" s="14" t="s">
        <v>49</v>
      </c>
      <c r="H154" s="16">
        <v>42.9</v>
      </c>
      <c r="I154" s="22">
        <v>42900.6</v>
      </c>
    </row>
    <row r="155" spans="1:9" ht="24.75" x14ac:dyDescent="0.25">
      <c r="A155" s="54" t="s">
        <v>97</v>
      </c>
      <c r="B155" s="55" t="s">
        <v>220</v>
      </c>
      <c r="C155" s="56" t="s">
        <v>98</v>
      </c>
      <c r="D155" s="35">
        <v>6402</v>
      </c>
      <c r="E155" s="35">
        <v>5364</v>
      </c>
      <c r="F155" s="57" t="s">
        <v>92</v>
      </c>
      <c r="G155" s="57" t="s">
        <v>25</v>
      </c>
      <c r="H155" s="51">
        <v>13.5</v>
      </c>
      <c r="I155" s="22">
        <v>13545</v>
      </c>
    </row>
    <row r="156" spans="1:9" ht="24.75" x14ac:dyDescent="0.25">
      <c r="A156" s="54" t="s">
        <v>97</v>
      </c>
      <c r="B156" s="55" t="s">
        <v>220</v>
      </c>
      <c r="C156" s="56" t="s">
        <v>98</v>
      </c>
      <c r="D156" s="35">
        <v>6402</v>
      </c>
      <c r="E156" s="35">
        <v>5364</v>
      </c>
      <c r="F156" s="57" t="s">
        <v>92</v>
      </c>
      <c r="G156" s="57" t="s">
        <v>25</v>
      </c>
      <c r="H156" s="51">
        <v>65.2</v>
      </c>
      <c r="I156" s="22">
        <v>65181</v>
      </c>
    </row>
    <row r="157" spans="1:9" ht="24.75" x14ac:dyDescent="0.25">
      <c r="A157" s="54" t="s">
        <v>97</v>
      </c>
      <c r="B157" s="55" t="s">
        <v>220</v>
      </c>
      <c r="C157" s="56" t="s">
        <v>98</v>
      </c>
      <c r="D157" s="35">
        <v>6402</v>
      </c>
      <c r="E157" s="35">
        <v>5364</v>
      </c>
      <c r="F157" s="57" t="s">
        <v>92</v>
      </c>
      <c r="G157" s="57" t="s">
        <v>25</v>
      </c>
      <c r="H157" s="51">
        <v>4.3</v>
      </c>
      <c r="I157" s="22">
        <v>4329.4799999999996</v>
      </c>
    </row>
    <row r="158" spans="1:9" x14ac:dyDescent="0.25">
      <c r="A158" s="18" t="s">
        <v>97</v>
      </c>
      <c r="B158" s="19" t="s">
        <v>220</v>
      </c>
      <c r="C158" s="71" t="s">
        <v>95</v>
      </c>
      <c r="D158" s="35">
        <v>6402</v>
      </c>
      <c r="E158" s="35">
        <v>5364</v>
      </c>
      <c r="F158" s="14" t="s">
        <v>147</v>
      </c>
      <c r="G158" s="72" t="s">
        <v>25</v>
      </c>
      <c r="H158" s="51">
        <v>1546.8</v>
      </c>
      <c r="I158" s="36">
        <v>1546835.5</v>
      </c>
    </row>
    <row r="159" spans="1:9" x14ac:dyDescent="0.25">
      <c r="A159" s="18" t="s">
        <v>97</v>
      </c>
      <c r="B159" s="19" t="s">
        <v>220</v>
      </c>
      <c r="C159" s="71" t="s">
        <v>95</v>
      </c>
      <c r="D159" s="35">
        <v>6402</v>
      </c>
      <c r="E159" s="35">
        <v>5364</v>
      </c>
      <c r="F159" s="14" t="s">
        <v>147</v>
      </c>
      <c r="G159" s="72" t="s">
        <v>25</v>
      </c>
      <c r="H159" s="51">
        <v>264</v>
      </c>
      <c r="I159" s="36">
        <v>264000</v>
      </c>
    </row>
    <row r="160" spans="1:9" x14ac:dyDescent="0.25">
      <c r="A160" s="18" t="s">
        <v>217</v>
      </c>
      <c r="B160" s="19" t="s">
        <v>218</v>
      </c>
      <c r="C160" s="71" t="s">
        <v>219</v>
      </c>
      <c r="D160" s="35">
        <v>6402</v>
      </c>
      <c r="E160" s="35">
        <v>5364</v>
      </c>
      <c r="F160" s="14" t="s">
        <v>112</v>
      </c>
      <c r="G160" s="72" t="s">
        <v>25</v>
      </c>
      <c r="H160" s="51">
        <v>0.1</v>
      </c>
      <c r="I160" s="36">
        <v>61.97</v>
      </c>
    </row>
    <row r="161" spans="1:9" x14ac:dyDescent="0.25">
      <c r="A161" s="113" t="s">
        <v>103</v>
      </c>
      <c r="B161" s="114"/>
      <c r="C161" s="115"/>
      <c r="D161" s="116"/>
      <c r="E161" s="116"/>
      <c r="F161" s="117"/>
      <c r="G161" s="118"/>
      <c r="H161" s="119">
        <f>SUM(H135:H160)</f>
        <v>10816.400000000001</v>
      </c>
      <c r="I161" s="120">
        <f>SUM(I135:I160)</f>
        <v>10816492.65</v>
      </c>
    </row>
    <row r="162" spans="1:9" x14ac:dyDescent="0.25">
      <c r="A162" s="76" t="s">
        <v>104</v>
      </c>
      <c r="B162" s="73" t="s">
        <v>214</v>
      </c>
      <c r="C162" s="74" t="s">
        <v>28</v>
      </c>
      <c r="D162" s="35">
        <v>6402</v>
      </c>
      <c r="E162" s="35">
        <v>5364</v>
      </c>
      <c r="F162" s="14" t="s">
        <v>148</v>
      </c>
      <c r="G162" s="72" t="s">
        <v>14</v>
      </c>
      <c r="H162" s="75">
        <v>31.5</v>
      </c>
      <c r="I162" s="77">
        <v>31500</v>
      </c>
    </row>
    <row r="163" spans="1:9" ht="15.75" thickBot="1" x14ac:dyDescent="0.3">
      <c r="A163" s="121" t="s">
        <v>105</v>
      </c>
      <c r="B163" s="122"/>
      <c r="C163" s="123"/>
      <c r="D163" s="124"/>
      <c r="E163" s="124"/>
      <c r="F163" s="125"/>
      <c r="G163" s="126"/>
      <c r="H163" s="127">
        <f>SUM(H162)</f>
        <v>31.5</v>
      </c>
      <c r="I163" s="128">
        <f>SUM(I162)</f>
        <v>31500</v>
      </c>
    </row>
    <row r="164" spans="1:9" ht="25.5" customHeight="1" thickBot="1" x14ac:dyDescent="0.3">
      <c r="A164" s="24" t="s">
        <v>213</v>
      </c>
      <c r="B164" s="25"/>
      <c r="C164" s="26"/>
      <c r="D164" s="26"/>
      <c r="E164" s="30"/>
      <c r="F164" s="30"/>
      <c r="G164" s="30"/>
      <c r="H164" s="28">
        <f>H161+H163</f>
        <v>10847.900000000001</v>
      </c>
      <c r="I164" s="50">
        <f>I161+I163</f>
        <v>10847992.65</v>
      </c>
    </row>
    <row r="165" spans="1:9" x14ac:dyDescent="0.25">
      <c r="A165" s="37"/>
      <c r="B165" s="38"/>
      <c r="C165" s="39"/>
      <c r="D165" s="40"/>
      <c r="E165" s="40"/>
      <c r="F165" s="40"/>
      <c r="G165" s="41"/>
      <c r="H165" s="40"/>
      <c r="I165" s="42"/>
    </row>
    <row r="166" spans="1:9" ht="15.75" thickBot="1" x14ac:dyDescent="0.3">
      <c r="A166" s="5" t="s">
        <v>66</v>
      </c>
      <c r="B166" s="38"/>
      <c r="C166" s="39"/>
      <c r="D166" s="40"/>
      <c r="E166" s="40"/>
      <c r="F166" s="40"/>
      <c r="G166" s="41"/>
      <c r="H166" s="40"/>
      <c r="I166" s="42"/>
    </row>
    <row r="167" spans="1:9" ht="15.75" thickBot="1" x14ac:dyDescent="0.3">
      <c r="A167" s="190" t="s">
        <v>67</v>
      </c>
      <c r="B167" s="191"/>
      <c r="C167" s="191"/>
      <c r="D167" s="191"/>
      <c r="E167" s="191"/>
      <c r="F167" s="191"/>
      <c r="G167" s="191"/>
      <c r="H167" s="191"/>
      <c r="I167" s="192"/>
    </row>
    <row r="168" spans="1:9" x14ac:dyDescent="0.25">
      <c r="A168" s="193" t="s">
        <v>68</v>
      </c>
      <c r="B168" s="196" t="s">
        <v>2</v>
      </c>
      <c r="C168" s="219" t="s">
        <v>52</v>
      </c>
      <c r="D168" s="219" t="s">
        <v>4</v>
      </c>
      <c r="E168" s="222" t="s">
        <v>53</v>
      </c>
      <c r="F168" s="202" t="s">
        <v>54</v>
      </c>
      <c r="G168" s="202" t="s">
        <v>7</v>
      </c>
      <c r="H168" s="225" t="s">
        <v>69</v>
      </c>
      <c r="I168" s="228" t="s">
        <v>61</v>
      </c>
    </row>
    <row r="169" spans="1:9" x14ac:dyDescent="0.25">
      <c r="A169" s="194"/>
      <c r="B169" s="197"/>
      <c r="C169" s="220" t="s">
        <v>3</v>
      </c>
      <c r="D169" s="220"/>
      <c r="E169" s="223"/>
      <c r="F169" s="203"/>
      <c r="G169" s="203"/>
      <c r="H169" s="226"/>
      <c r="I169" s="229"/>
    </row>
    <row r="170" spans="1:9" x14ac:dyDescent="0.25">
      <c r="A170" s="194"/>
      <c r="B170" s="197"/>
      <c r="C170" s="220"/>
      <c r="D170" s="220" t="s">
        <v>4</v>
      </c>
      <c r="E170" s="223"/>
      <c r="F170" s="203"/>
      <c r="G170" s="203"/>
      <c r="H170" s="226"/>
      <c r="I170" s="229"/>
    </row>
    <row r="171" spans="1:9" ht="15.75" thickBot="1" x14ac:dyDescent="0.3">
      <c r="A171" s="195"/>
      <c r="B171" s="198"/>
      <c r="C171" s="221"/>
      <c r="D171" s="221"/>
      <c r="E171" s="224"/>
      <c r="F171" s="204"/>
      <c r="G171" s="204"/>
      <c r="H171" s="227"/>
      <c r="I171" s="230"/>
    </row>
    <row r="172" spans="1:9" ht="96.75" x14ac:dyDescent="0.25">
      <c r="A172" s="43" t="s">
        <v>70</v>
      </c>
      <c r="B172" s="45" t="s">
        <v>214</v>
      </c>
      <c r="C172" s="44" t="s">
        <v>231</v>
      </c>
      <c r="D172" s="45" t="s">
        <v>71</v>
      </c>
      <c r="E172" s="46" t="s">
        <v>72</v>
      </c>
      <c r="F172" s="137" t="s">
        <v>230</v>
      </c>
      <c r="G172" s="46" t="s">
        <v>14</v>
      </c>
      <c r="H172" s="47">
        <v>6662.6</v>
      </c>
      <c r="I172" s="48">
        <f>7724765-504513.21-557700.85</f>
        <v>6662550.9400000004</v>
      </c>
    </row>
    <row r="173" spans="1:9" ht="73.5" thickBot="1" x14ac:dyDescent="0.3">
      <c r="A173" s="43" t="s">
        <v>70</v>
      </c>
      <c r="B173" s="45" t="s">
        <v>225</v>
      </c>
      <c r="C173" s="44" t="s">
        <v>229</v>
      </c>
      <c r="D173" s="45" t="s">
        <v>71</v>
      </c>
      <c r="E173" s="46" t="s">
        <v>72</v>
      </c>
      <c r="F173" s="137" t="s">
        <v>232</v>
      </c>
      <c r="G173" s="46" t="s">
        <v>226</v>
      </c>
      <c r="H173" s="47">
        <v>557.70000000000005</v>
      </c>
      <c r="I173" s="48">
        <v>557700.85</v>
      </c>
    </row>
    <row r="174" spans="1:9" ht="15.75" thickBot="1" x14ac:dyDescent="0.3">
      <c r="A174" s="129"/>
      <c r="B174" s="130"/>
      <c r="C174" s="131" t="s">
        <v>74</v>
      </c>
      <c r="D174" s="130"/>
      <c r="E174" s="130"/>
      <c r="F174" s="130"/>
      <c r="G174" s="130"/>
      <c r="H174" s="132">
        <f>SUM(H172:H173)</f>
        <v>7220.3</v>
      </c>
      <c r="I174" s="132">
        <f>SUM(I172:I173)</f>
        <v>7220251.79</v>
      </c>
    </row>
    <row r="175" spans="1:9" ht="15.75" thickBot="1" x14ac:dyDescent="0.3">
      <c r="A175" s="58"/>
      <c r="B175" s="59"/>
      <c r="C175" s="60"/>
      <c r="D175" s="61"/>
      <c r="E175" s="59"/>
      <c r="F175" s="59"/>
      <c r="G175" s="59"/>
      <c r="H175" s="62"/>
      <c r="I175" s="62"/>
    </row>
    <row r="176" spans="1:9" ht="15.75" thickBot="1" x14ac:dyDescent="0.3">
      <c r="A176" s="190" t="s">
        <v>81</v>
      </c>
      <c r="B176" s="191"/>
      <c r="C176" s="191"/>
      <c r="D176" s="191"/>
      <c r="E176" s="191"/>
      <c r="F176" s="191"/>
      <c r="G176" s="191"/>
      <c r="H176" s="191"/>
      <c r="I176" s="192"/>
    </row>
    <row r="177" spans="1:9" x14ac:dyDescent="0.25">
      <c r="A177" s="193" t="s">
        <v>68</v>
      </c>
      <c r="B177" s="196" t="s">
        <v>2</v>
      </c>
      <c r="C177" s="196" t="s">
        <v>52</v>
      </c>
      <c r="D177" s="196" t="s">
        <v>4</v>
      </c>
      <c r="E177" s="199" t="s">
        <v>53</v>
      </c>
      <c r="F177" s="202" t="s">
        <v>54</v>
      </c>
      <c r="G177" s="202" t="s">
        <v>7</v>
      </c>
      <c r="H177" s="202" t="s">
        <v>69</v>
      </c>
      <c r="I177" s="205" t="s">
        <v>61</v>
      </c>
    </row>
    <row r="178" spans="1:9" x14ac:dyDescent="0.25">
      <c r="A178" s="194"/>
      <c r="B178" s="197"/>
      <c r="C178" s="197" t="s">
        <v>3</v>
      </c>
      <c r="D178" s="197"/>
      <c r="E178" s="200"/>
      <c r="F178" s="203"/>
      <c r="G178" s="203"/>
      <c r="H178" s="203"/>
      <c r="I178" s="206"/>
    </row>
    <row r="179" spans="1:9" x14ac:dyDescent="0.25">
      <c r="A179" s="194"/>
      <c r="B179" s="197"/>
      <c r="C179" s="197"/>
      <c r="D179" s="197" t="s">
        <v>4</v>
      </c>
      <c r="E179" s="200"/>
      <c r="F179" s="203"/>
      <c r="G179" s="203"/>
      <c r="H179" s="203"/>
      <c r="I179" s="206"/>
    </row>
    <row r="180" spans="1:9" x14ac:dyDescent="0.25">
      <c r="A180" s="194"/>
      <c r="B180" s="197"/>
      <c r="C180" s="197"/>
      <c r="D180" s="197"/>
      <c r="E180" s="200"/>
      <c r="F180" s="203"/>
      <c r="G180" s="203"/>
      <c r="H180" s="203"/>
      <c r="I180" s="206"/>
    </row>
    <row r="181" spans="1:9" ht="48.75" x14ac:dyDescent="0.25">
      <c r="A181" s="67" t="s">
        <v>70</v>
      </c>
      <c r="B181" s="65" t="s">
        <v>99</v>
      </c>
      <c r="C181" s="66" t="s">
        <v>234</v>
      </c>
      <c r="D181" s="65" t="s">
        <v>73</v>
      </c>
      <c r="E181" s="65" t="s">
        <v>72</v>
      </c>
      <c r="F181" s="138" t="s">
        <v>233</v>
      </c>
      <c r="G181" s="65" t="s">
        <v>100</v>
      </c>
      <c r="H181" s="51">
        <v>111.5</v>
      </c>
      <c r="I181" s="49">
        <v>111451</v>
      </c>
    </row>
    <row r="182" spans="1:9" ht="49.5" thickBot="1" x14ac:dyDescent="0.3">
      <c r="A182" s="68" t="s">
        <v>70</v>
      </c>
      <c r="B182" s="69" t="s">
        <v>99</v>
      </c>
      <c r="C182" s="66" t="s">
        <v>235</v>
      </c>
      <c r="D182" s="69" t="s">
        <v>73</v>
      </c>
      <c r="E182" s="69" t="s">
        <v>72</v>
      </c>
      <c r="F182" s="138" t="s">
        <v>233</v>
      </c>
      <c r="G182" s="69" t="s">
        <v>100</v>
      </c>
      <c r="H182" s="70">
        <v>390</v>
      </c>
      <c r="I182" s="48">
        <v>390000</v>
      </c>
    </row>
    <row r="183" spans="1:9" ht="15.75" thickBot="1" x14ac:dyDescent="0.3">
      <c r="A183" s="134"/>
      <c r="B183" s="135"/>
      <c r="C183" s="131" t="s">
        <v>74</v>
      </c>
      <c r="D183" s="135"/>
      <c r="E183" s="135"/>
      <c r="F183" s="135"/>
      <c r="G183" s="135"/>
      <c r="H183" s="132">
        <f>SUM(H181:H182)</f>
        <v>501.5</v>
      </c>
      <c r="I183" s="133">
        <f>SUM(I181:I182)</f>
        <v>501451</v>
      </c>
    </row>
    <row r="184" spans="1:9" x14ac:dyDescent="0.25">
      <c r="A184" s="63"/>
      <c r="B184" s="64"/>
      <c r="C184" s="60"/>
      <c r="D184" s="64"/>
      <c r="E184" s="64"/>
      <c r="F184" s="64"/>
      <c r="G184" s="64"/>
      <c r="H184" s="62"/>
      <c r="I184" s="62"/>
    </row>
    <row r="186" spans="1:9" x14ac:dyDescent="0.25">
      <c r="A186" s="6" t="s">
        <v>337</v>
      </c>
      <c r="B186" s="6"/>
      <c r="C186" s="6"/>
      <c r="D186" s="6"/>
      <c r="E186" s="6"/>
      <c r="F186" s="6"/>
      <c r="G186" s="6"/>
      <c r="H186" s="6"/>
      <c r="I186" s="6"/>
    </row>
    <row r="187" spans="1:9" x14ac:dyDescent="0.25">
      <c r="A187" s="6" t="s">
        <v>336</v>
      </c>
      <c r="B187" s="6"/>
      <c r="C187" s="6"/>
      <c r="D187" s="6"/>
      <c r="E187" s="6"/>
      <c r="F187" s="6"/>
      <c r="G187" s="6"/>
      <c r="H187" s="6"/>
      <c r="I187" s="6"/>
    </row>
    <row r="188" spans="1:9" x14ac:dyDescent="0.25">
      <c r="A188" s="6"/>
      <c r="B188" s="6"/>
      <c r="C188" s="6"/>
      <c r="D188" s="6"/>
      <c r="E188" s="6"/>
      <c r="F188" s="6"/>
      <c r="G188" s="6"/>
      <c r="H188" s="6"/>
      <c r="I188" s="6"/>
    </row>
    <row r="189" spans="1:9" ht="15.75" thickBot="1" x14ac:dyDescent="0.3">
      <c r="A189" s="6" t="s">
        <v>236</v>
      </c>
      <c r="B189" s="6"/>
      <c r="C189" s="6"/>
      <c r="D189" s="6"/>
      <c r="E189" s="6"/>
      <c r="F189" s="6"/>
      <c r="G189" s="6"/>
      <c r="H189" s="6"/>
      <c r="I189" s="6"/>
    </row>
    <row r="190" spans="1:9" x14ac:dyDescent="0.25">
      <c r="A190" s="193" t="s">
        <v>1</v>
      </c>
      <c r="B190" s="196" t="s">
        <v>2</v>
      </c>
      <c r="C190" s="209" t="s">
        <v>52</v>
      </c>
      <c r="D190" s="209" t="s">
        <v>4</v>
      </c>
      <c r="E190" s="199" t="s">
        <v>53</v>
      </c>
      <c r="F190" s="202" t="s">
        <v>54</v>
      </c>
      <c r="G190" s="202" t="s">
        <v>7</v>
      </c>
      <c r="H190" s="211" t="s">
        <v>237</v>
      </c>
      <c r="I190" s="205" t="s">
        <v>238</v>
      </c>
    </row>
    <row r="191" spans="1:9" x14ac:dyDescent="0.25">
      <c r="A191" s="194"/>
      <c r="B191" s="197"/>
      <c r="C191" s="210" t="s">
        <v>3</v>
      </c>
      <c r="D191" s="210"/>
      <c r="E191" s="200"/>
      <c r="F191" s="203"/>
      <c r="G191" s="203"/>
      <c r="H191" s="212"/>
      <c r="I191" s="206"/>
    </row>
    <row r="192" spans="1:9" x14ac:dyDescent="0.25">
      <c r="A192" s="194"/>
      <c r="B192" s="197"/>
      <c r="C192" s="210"/>
      <c r="D192" s="210" t="s">
        <v>4</v>
      </c>
      <c r="E192" s="200"/>
      <c r="F192" s="203"/>
      <c r="G192" s="203"/>
      <c r="H192" s="212"/>
      <c r="I192" s="206"/>
    </row>
    <row r="193" spans="1:9" ht="5.25" customHeight="1" thickBot="1" x14ac:dyDescent="0.3">
      <c r="A193" s="213"/>
      <c r="B193" s="214"/>
      <c r="C193" s="215"/>
      <c r="D193" s="215"/>
      <c r="E193" s="216"/>
      <c r="F193" s="217"/>
      <c r="G193" s="217"/>
      <c r="H193" s="218"/>
      <c r="I193" s="208"/>
    </row>
    <row r="194" spans="1:9" ht="25.5" thickTop="1" x14ac:dyDescent="0.25">
      <c r="A194" s="139" t="s">
        <v>31</v>
      </c>
      <c r="B194" s="45" t="s">
        <v>239</v>
      </c>
      <c r="C194" s="140" t="s">
        <v>240</v>
      </c>
      <c r="D194" s="141" t="s">
        <v>12</v>
      </c>
      <c r="E194" s="142" t="s">
        <v>13</v>
      </c>
      <c r="F194" s="45" t="s">
        <v>241</v>
      </c>
      <c r="G194" s="46" t="s">
        <v>242</v>
      </c>
      <c r="H194" s="143">
        <f t="shared" ref="H194" si="0">ROUND(I194,-2)/1000</f>
        <v>48.3</v>
      </c>
      <c r="I194" s="144">
        <v>48327</v>
      </c>
    </row>
    <row r="195" spans="1:9" ht="24.75" x14ac:dyDescent="0.25">
      <c r="A195" s="139" t="s">
        <v>31</v>
      </c>
      <c r="B195" s="45" t="s">
        <v>239</v>
      </c>
      <c r="C195" s="140" t="s">
        <v>243</v>
      </c>
      <c r="D195" s="141" t="s">
        <v>12</v>
      </c>
      <c r="E195" s="142" t="s">
        <v>13</v>
      </c>
      <c r="F195" s="45" t="s">
        <v>244</v>
      </c>
      <c r="G195" s="46" t="s">
        <v>242</v>
      </c>
      <c r="H195" s="143">
        <v>133.4</v>
      </c>
      <c r="I195" s="144">
        <v>133353.28</v>
      </c>
    </row>
    <row r="196" spans="1:9" ht="24.75" x14ac:dyDescent="0.25">
      <c r="A196" s="139" t="s">
        <v>18</v>
      </c>
      <c r="B196" s="45" t="s">
        <v>245</v>
      </c>
      <c r="C196" s="140" t="s">
        <v>243</v>
      </c>
      <c r="D196" s="141" t="s">
        <v>12</v>
      </c>
      <c r="E196" s="142" t="s">
        <v>13</v>
      </c>
      <c r="F196" s="45" t="s">
        <v>244</v>
      </c>
      <c r="G196" s="46" t="s">
        <v>242</v>
      </c>
      <c r="H196" s="143">
        <f t="shared" ref="H196:H226" si="1">ROUND(I196,-2)/1000</f>
        <v>177.6</v>
      </c>
      <c r="I196" s="144">
        <v>177564.2</v>
      </c>
    </row>
    <row r="197" spans="1:9" ht="24.75" x14ac:dyDescent="0.25">
      <c r="A197" s="139" t="s">
        <v>59</v>
      </c>
      <c r="B197" s="45" t="s">
        <v>246</v>
      </c>
      <c r="C197" s="140" t="s">
        <v>240</v>
      </c>
      <c r="D197" s="141" t="s">
        <v>12</v>
      </c>
      <c r="E197" s="142" t="s">
        <v>13</v>
      </c>
      <c r="F197" s="145" t="s">
        <v>247</v>
      </c>
      <c r="G197" s="46" t="s">
        <v>242</v>
      </c>
      <c r="H197" s="143">
        <f t="shared" si="1"/>
        <v>33.5</v>
      </c>
      <c r="I197" s="144">
        <v>33500</v>
      </c>
    </row>
    <row r="198" spans="1:9" ht="24.75" x14ac:dyDescent="0.25">
      <c r="A198" s="139" t="s">
        <v>59</v>
      </c>
      <c r="B198" s="45" t="s">
        <v>246</v>
      </c>
      <c r="C198" s="140" t="s">
        <v>248</v>
      </c>
      <c r="D198" s="141" t="s">
        <v>12</v>
      </c>
      <c r="E198" s="142" t="s">
        <v>13</v>
      </c>
      <c r="F198" s="45" t="s">
        <v>249</v>
      </c>
      <c r="G198" s="46" t="s">
        <v>242</v>
      </c>
      <c r="H198" s="143">
        <f t="shared" si="1"/>
        <v>342.1</v>
      </c>
      <c r="I198" s="144">
        <v>342100</v>
      </c>
    </row>
    <row r="199" spans="1:9" ht="24.75" x14ac:dyDescent="0.25">
      <c r="A199" s="139" t="s">
        <v>59</v>
      </c>
      <c r="B199" s="45" t="s">
        <v>246</v>
      </c>
      <c r="C199" s="140" t="s">
        <v>243</v>
      </c>
      <c r="D199" s="141" t="s">
        <v>12</v>
      </c>
      <c r="E199" s="142" t="s">
        <v>13</v>
      </c>
      <c r="F199" s="45" t="s">
        <v>244</v>
      </c>
      <c r="G199" s="46" t="s">
        <v>242</v>
      </c>
      <c r="H199" s="143">
        <f t="shared" si="1"/>
        <v>74.900000000000006</v>
      </c>
      <c r="I199" s="144">
        <v>74870.509999999995</v>
      </c>
    </row>
    <row r="200" spans="1:9" ht="24.75" x14ac:dyDescent="0.25">
      <c r="A200" s="139" t="s">
        <v>26</v>
      </c>
      <c r="B200" s="45" t="s">
        <v>250</v>
      </c>
      <c r="C200" s="140" t="s">
        <v>240</v>
      </c>
      <c r="D200" s="141" t="s">
        <v>12</v>
      </c>
      <c r="E200" s="142" t="s">
        <v>13</v>
      </c>
      <c r="F200" s="45" t="s">
        <v>241</v>
      </c>
      <c r="G200" s="46" t="s">
        <v>242</v>
      </c>
      <c r="H200" s="143">
        <f t="shared" si="1"/>
        <v>8.3000000000000007</v>
      </c>
      <c r="I200" s="144">
        <v>8306</v>
      </c>
    </row>
    <row r="201" spans="1:9" ht="24.75" x14ac:dyDescent="0.25">
      <c r="A201" s="139" t="s">
        <v>26</v>
      </c>
      <c r="B201" s="45" t="s">
        <v>250</v>
      </c>
      <c r="C201" s="140" t="s">
        <v>240</v>
      </c>
      <c r="D201" s="141" t="s">
        <v>12</v>
      </c>
      <c r="E201" s="142" t="s">
        <v>13</v>
      </c>
      <c r="F201" s="145" t="s">
        <v>247</v>
      </c>
      <c r="G201" s="46" t="s">
        <v>242</v>
      </c>
      <c r="H201" s="143">
        <f t="shared" si="1"/>
        <v>0.1</v>
      </c>
      <c r="I201" s="144">
        <v>109</v>
      </c>
    </row>
    <row r="202" spans="1:9" ht="24.75" x14ac:dyDescent="0.25">
      <c r="A202" s="139" t="s">
        <v>26</v>
      </c>
      <c r="B202" s="45" t="s">
        <v>250</v>
      </c>
      <c r="C202" s="140" t="s">
        <v>240</v>
      </c>
      <c r="D202" s="141" t="s">
        <v>12</v>
      </c>
      <c r="E202" s="142" t="s">
        <v>13</v>
      </c>
      <c r="F202" s="145" t="s">
        <v>251</v>
      </c>
      <c r="G202" s="46" t="s">
        <v>242</v>
      </c>
      <c r="H202" s="143">
        <f t="shared" si="1"/>
        <v>4.3</v>
      </c>
      <c r="I202" s="144">
        <v>4317.16</v>
      </c>
    </row>
    <row r="203" spans="1:9" ht="24.75" x14ac:dyDescent="0.25">
      <c r="A203" s="139" t="s">
        <v>26</v>
      </c>
      <c r="B203" s="45" t="s">
        <v>250</v>
      </c>
      <c r="C203" s="140" t="s">
        <v>243</v>
      </c>
      <c r="D203" s="141" t="s">
        <v>12</v>
      </c>
      <c r="E203" s="142" t="s">
        <v>13</v>
      </c>
      <c r="F203" s="45" t="s">
        <v>244</v>
      </c>
      <c r="G203" s="46" t="s">
        <v>242</v>
      </c>
      <c r="H203" s="143">
        <f t="shared" si="1"/>
        <v>10.8</v>
      </c>
      <c r="I203" s="144">
        <v>10773.9</v>
      </c>
    </row>
    <row r="204" spans="1:9" ht="24.75" x14ac:dyDescent="0.25">
      <c r="A204" s="139" t="s">
        <v>29</v>
      </c>
      <c r="B204" s="45" t="s">
        <v>252</v>
      </c>
      <c r="C204" s="140" t="s">
        <v>240</v>
      </c>
      <c r="D204" s="141" t="s">
        <v>12</v>
      </c>
      <c r="E204" s="142" t="s">
        <v>13</v>
      </c>
      <c r="F204" s="45" t="s">
        <v>241</v>
      </c>
      <c r="G204" s="46" t="s">
        <v>242</v>
      </c>
      <c r="H204" s="143">
        <f t="shared" si="1"/>
        <v>181.4</v>
      </c>
      <c r="I204" s="144">
        <v>181440</v>
      </c>
    </row>
    <row r="205" spans="1:9" ht="24.75" x14ac:dyDescent="0.25">
      <c r="A205" s="139" t="s">
        <v>29</v>
      </c>
      <c r="B205" s="45" t="s">
        <v>252</v>
      </c>
      <c r="C205" s="140" t="s">
        <v>240</v>
      </c>
      <c r="D205" s="141" t="s">
        <v>12</v>
      </c>
      <c r="E205" s="142" t="s">
        <v>13</v>
      </c>
      <c r="F205" s="145" t="s">
        <v>247</v>
      </c>
      <c r="G205" s="46" t="s">
        <v>242</v>
      </c>
      <c r="H205" s="143">
        <f t="shared" si="1"/>
        <v>0</v>
      </c>
      <c r="I205" s="144">
        <v>14</v>
      </c>
    </row>
    <row r="206" spans="1:9" ht="24.75" x14ac:dyDescent="0.25">
      <c r="A206" s="139" t="s">
        <v>29</v>
      </c>
      <c r="B206" s="45" t="s">
        <v>252</v>
      </c>
      <c r="C206" s="140" t="s">
        <v>243</v>
      </c>
      <c r="D206" s="141" t="s">
        <v>12</v>
      </c>
      <c r="E206" s="142" t="s">
        <v>13</v>
      </c>
      <c r="F206" s="45" t="s">
        <v>244</v>
      </c>
      <c r="G206" s="46" t="s">
        <v>242</v>
      </c>
      <c r="H206" s="143">
        <v>57.6</v>
      </c>
      <c r="I206" s="144">
        <v>57655.75</v>
      </c>
    </row>
    <row r="207" spans="1:9" ht="24.75" x14ac:dyDescent="0.25">
      <c r="A207" s="139" t="s">
        <v>15</v>
      </c>
      <c r="B207" s="45" t="s">
        <v>253</v>
      </c>
      <c r="C207" s="140" t="s">
        <v>248</v>
      </c>
      <c r="D207" s="141" t="s">
        <v>12</v>
      </c>
      <c r="E207" s="142" t="s">
        <v>13</v>
      </c>
      <c r="F207" s="45" t="s">
        <v>249</v>
      </c>
      <c r="G207" s="46" t="s">
        <v>242</v>
      </c>
      <c r="H207" s="143">
        <f t="shared" si="1"/>
        <v>25.7</v>
      </c>
      <c r="I207" s="144">
        <v>25711.87</v>
      </c>
    </row>
    <row r="208" spans="1:9" ht="24.75" x14ac:dyDescent="0.25">
      <c r="A208" s="139" t="s">
        <v>15</v>
      </c>
      <c r="B208" s="45" t="s">
        <v>253</v>
      </c>
      <c r="C208" s="140" t="s">
        <v>243</v>
      </c>
      <c r="D208" s="141" t="s">
        <v>12</v>
      </c>
      <c r="E208" s="142" t="s">
        <v>13</v>
      </c>
      <c r="F208" s="45" t="s">
        <v>244</v>
      </c>
      <c r="G208" s="46" t="s">
        <v>242</v>
      </c>
      <c r="H208" s="143">
        <f t="shared" si="1"/>
        <v>85.8</v>
      </c>
      <c r="I208" s="144">
        <v>85836.75</v>
      </c>
    </row>
    <row r="209" spans="1:9" ht="24.75" x14ac:dyDescent="0.25">
      <c r="A209" s="139" t="s">
        <v>16</v>
      </c>
      <c r="B209" s="45" t="s">
        <v>254</v>
      </c>
      <c r="C209" s="140" t="s">
        <v>240</v>
      </c>
      <c r="D209" s="141" t="s">
        <v>12</v>
      </c>
      <c r="E209" s="142" t="s">
        <v>13</v>
      </c>
      <c r="F209" s="45" t="s">
        <v>241</v>
      </c>
      <c r="G209" s="46" t="s">
        <v>242</v>
      </c>
      <c r="H209" s="143">
        <f t="shared" si="1"/>
        <v>63.2</v>
      </c>
      <c r="I209" s="144">
        <v>63220</v>
      </c>
    </row>
    <row r="210" spans="1:9" ht="24.75" x14ac:dyDescent="0.25">
      <c r="A210" s="139" t="s">
        <v>16</v>
      </c>
      <c r="B210" s="45" t="s">
        <v>254</v>
      </c>
      <c r="C210" s="140" t="s">
        <v>248</v>
      </c>
      <c r="D210" s="141" t="s">
        <v>12</v>
      </c>
      <c r="E210" s="142" t="s">
        <v>13</v>
      </c>
      <c r="F210" s="45" t="s">
        <v>249</v>
      </c>
      <c r="G210" s="46" t="s">
        <v>242</v>
      </c>
      <c r="H210" s="143">
        <f t="shared" si="1"/>
        <v>297.89999999999998</v>
      </c>
      <c r="I210" s="144">
        <v>297905.18</v>
      </c>
    </row>
    <row r="211" spans="1:9" ht="24.75" x14ac:dyDescent="0.25">
      <c r="A211" s="139" t="s">
        <v>16</v>
      </c>
      <c r="B211" s="45" t="s">
        <v>254</v>
      </c>
      <c r="C211" s="140" t="s">
        <v>243</v>
      </c>
      <c r="D211" s="141" t="s">
        <v>12</v>
      </c>
      <c r="E211" s="142" t="s">
        <v>13</v>
      </c>
      <c r="F211" s="45" t="s">
        <v>244</v>
      </c>
      <c r="G211" s="46" t="s">
        <v>242</v>
      </c>
      <c r="H211" s="143">
        <f t="shared" si="1"/>
        <v>48.4</v>
      </c>
      <c r="I211" s="144">
        <v>48371.26</v>
      </c>
    </row>
    <row r="212" spans="1:9" ht="24.75" x14ac:dyDescent="0.25">
      <c r="A212" s="139" t="s">
        <v>34</v>
      </c>
      <c r="B212" s="45" t="s">
        <v>255</v>
      </c>
      <c r="C212" s="140" t="s">
        <v>240</v>
      </c>
      <c r="D212" s="141" t="s">
        <v>12</v>
      </c>
      <c r="E212" s="142" t="s">
        <v>13</v>
      </c>
      <c r="F212" s="45" t="s">
        <v>241</v>
      </c>
      <c r="G212" s="46" t="s">
        <v>242</v>
      </c>
      <c r="H212" s="143">
        <f t="shared" si="1"/>
        <v>71.5</v>
      </c>
      <c r="I212" s="144">
        <v>71477.67</v>
      </c>
    </row>
    <row r="213" spans="1:9" ht="24.75" x14ac:dyDescent="0.25">
      <c r="A213" s="139" t="s">
        <v>34</v>
      </c>
      <c r="B213" s="45" t="s">
        <v>255</v>
      </c>
      <c r="C213" s="140" t="s">
        <v>243</v>
      </c>
      <c r="D213" s="141" t="s">
        <v>12</v>
      </c>
      <c r="E213" s="142" t="s">
        <v>13</v>
      </c>
      <c r="F213" s="45" t="s">
        <v>244</v>
      </c>
      <c r="G213" s="46" t="s">
        <v>242</v>
      </c>
      <c r="H213" s="143">
        <f t="shared" si="1"/>
        <v>127.2</v>
      </c>
      <c r="I213" s="144">
        <v>127187.75</v>
      </c>
    </row>
    <row r="214" spans="1:9" ht="24.75" x14ac:dyDescent="0.25">
      <c r="A214" s="139" t="s">
        <v>30</v>
      </c>
      <c r="B214" s="45" t="s">
        <v>256</v>
      </c>
      <c r="C214" s="140" t="s">
        <v>243</v>
      </c>
      <c r="D214" s="141" t="s">
        <v>12</v>
      </c>
      <c r="E214" s="142" t="s">
        <v>13</v>
      </c>
      <c r="F214" s="45" t="s">
        <v>244</v>
      </c>
      <c r="G214" s="46" t="s">
        <v>242</v>
      </c>
      <c r="H214" s="143">
        <f t="shared" si="1"/>
        <v>7.5</v>
      </c>
      <c r="I214" s="144">
        <v>7504</v>
      </c>
    </row>
    <row r="215" spans="1:9" ht="24.75" x14ac:dyDescent="0.25">
      <c r="A215" s="139" t="s">
        <v>21</v>
      </c>
      <c r="B215" s="45" t="s">
        <v>257</v>
      </c>
      <c r="C215" s="140" t="s">
        <v>240</v>
      </c>
      <c r="D215" s="141" t="s">
        <v>12</v>
      </c>
      <c r="E215" s="142" t="s">
        <v>13</v>
      </c>
      <c r="F215" s="145" t="s">
        <v>258</v>
      </c>
      <c r="G215" s="46" t="s">
        <v>242</v>
      </c>
      <c r="H215" s="143">
        <f t="shared" si="1"/>
        <v>4217.8999999999996</v>
      </c>
      <c r="I215" s="144">
        <v>4217890.38</v>
      </c>
    </row>
    <row r="216" spans="1:9" ht="24.75" x14ac:dyDescent="0.25">
      <c r="A216" s="139" t="s">
        <v>21</v>
      </c>
      <c r="B216" s="45" t="s">
        <v>257</v>
      </c>
      <c r="C216" s="140" t="s">
        <v>240</v>
      </c>
      <c r="D216" s="141" t="s">
        <v>12</v>
      </c>
      <c r="E216" s="142" t="s">
        <v>13</v>
      </c>
      <c r="F216" s="45" t="s">
        <v>241</v>
      </c>
      <c r="G216" s="46" t="s">
        <v>242</v>
      </c>
      <c r="H216" s="143">
        <f t="shared" si="1"/>
        <v>90</v>
      </c>
      <c r="I216" s="144">
        <v>90020</v>
      </c>
    </row>
    <row r="217" spans="1:9" ht="24.75" x14ac:dyDescent="0.25">
      <c r="A217" s="139" t="s">
        <v>21</v>
      </c>
      <c r="B217" s="45" t="s">
        <v>257</v>
      </c>
      <c r="C217" s="140" t="s">
        <v>243</v>
      </c>
      <c r="D217" s="141" t="s">
        <v>12</v>
      </c>
      <c r="E217" s="142" t="s">
        <v>13</v>
      </c>
      <c r="F217" s="45" t="s">
        <v>244</v>
      </c>
      <c r="G217" s="46" t="s">
        <v>242</v>
      </c>
      <c r="H217" s="143">
        <f t="shared" si="1"/>
        <v>66.099999999999994</v>
      </c>
      <c r="I217" s="144">
        <v>66062.25</v>
      </c>
    </row>
    <row r="218" spans="1:9" ht="24.75" x14ac:dyDescent="0.25">
      <c r="A218" s="139" t="s">
        <v>20</v>
      </c>
      <c r="B218" s="45" t="s">
        <v>259</v>
      </c>
      <c r="C218" s="140" t="s">
        <v>240</v>
      </c>
      <c r="D218" s="141" t="s">
        <v>12</v>
      </c>
      <c r="E218" s="142" t="s">
        <v>13</v>
      </c>
      <c r="F218" s="45" t="s">
        <v>241</v>
      </c>
      <c r="G218" s="46" t="s">
        <v>242</v>
      </c>
      <c r="H218" s="143">
        <f t="shared" si="1"/>
        <v>11.3</v>
      </c>
      <c r="I218" s="144">
        <v>11277.09</v>
      </c>
    </row>
    <row r="219" spans="1:9" ht="24.75" x14ac:dyDescent="0.25">
      <c r="A219" s="139" t="s">
        <v>20</v>
      </c>
      <c r="B219" s="45" t="s">
        <v>259</v>
      </c>
      <c r="C219" s="140" t="s">
        <v>243</v>
      </c>
      <c r="D219" s="141" t="s">
        <v>12</v>
      </c>
      <c r="E219" s="142" t="s">
        <v>13</v>
      </c>
      <c r="F219" s="45" t="s">
        <v>244</v>
      </c>
      <c r="G219" s="46" t="s">
        <v>242</v>
      </c>
      <c r="H219" s="143">
        <f t="shared" si="1"/>
        <v>10.9</v>
      </c>
      <c r="I219" s="144">
        <v>10878.75</v>
      </c>
    </row>
    <row r="220" spans="1:9" x14ac:dyDescent="0.25">
      <c r="A220" s="139" t="s">
        <v>23</v>
      </c>
      <c r="B220" s="45" t="s">
        <v>260</v>
      </c>
      <c r="C220" s="140" t="s">
        <v>261</v>
      </c>
      <c r="D220" s="141" t="s">
        <v>12</v>
      </c>
      <c r="E220" s="142" t="s">
        <v>13</v>
      </c>
      <c r="F220" s="45" t="s">
        <v>241</v>
      </c>
      <c r="G220" s="46" t="s">
        <v>242</v>
      </c>
      <c r="H220" s="143">
        <f t="shared" si="1"/>
        <v>5</v>
      </c>
      <c r="I220" s="144">
        <v>5000</v>
      </c>
    </row>
    <row r="221" spans="1:9" ht="24.75" x14ac:dyDescent="0.25">
      <c r="A221" s="139" t="s">
        <v>23</v>
      </c>
      <c r="B221" s="45" t="s">
        <v>260</v>
      </c>
      <c r="C221" s="140" t="s">
        <v>240</v>
      </c>
      <c r="D221" s="141" t="s">
        <v>12</v>
      </c>
      <c r="E221" s="142" t="s">
        <v>13</v>
      </c>
      <c r="F221" s="45" t="s">
        <v>241</v>
      </c>
      <c r="G221" s="46" t="s">
        <v>242</v>
      </c>
      <c r="H221" s="143">
        <f t="shared" si="1"/>
        <v>222.8</v>
      </c>
      <c r="I221" s="144">
        <v>222831.68</v>
      </c>
    </row>
    <row r="222" spans="1:9" ht="24.75" x14ac:dyDescent="0.25">
      <c r="A222" s="139" t="s">
        <v>23</v>
      </c>
      <c r="B222" s="45" t="s">
        <v>260</v>
      </c>
      <c r="C222" s="140" t="s">
        <v>243</v>
      </c>
      <c r="D222" s="141" t="s">
        <v>12</v>
      </c>
      <c r="E222" s="142" t="s">
        <v>13</v>
      </c>
      <c r="F222" s="45" t="s">
        <v>244</v>
      </c>
      <c r="G222" s="46" t="s">
        <v>242</v>
      </c>
      <c r="H222" s="143">
        <f t="shared" si="1"/>
        <v>6</v>
      </c>
      <c r="I222" s="144">
        <v>6035.75</v>
      </c>
    </row>
    <row r="223" spans="1:9" x14ac:dyDescent="0.25">
      <c r="A223" s="139" t="s">
        <v>17</v>
      </c>
      <c r="B223" s="45" t="s">
        <v>262</v>
      </c>
      <c r="C223" s="140" t="s">
        <v>261</v>
      </c>
      <c r="D223" s="141" t="s">
        <v>12</v>
      </c>
      <c r="E223" s="142" t="s">
        <v>13</v>
      </c>
      <c r="F223" s="45" t="s">
        <v>241</v>
      </c>
      <c r="G223" s="46" t="s">
        <v>242</v>
      </c>
      <c r="H223" s="143">
        <f t="shared" si="1"/>
        <v>18.2</v>
      </c>
      <c r="I223" s="144">
        <v>18220</v>
      </c>
    </row>
    <row r="224" spans="1:9" ht="24.75" x14ac:dyDescent="0.25">
      <c r="A224" s="139" t="s">
        <v>17</v>
      </c>
      <c r="B224" s="45" t="s">
        <v>262</v>
      </c>
      <c r="C224" s="140" t="s">
        <v>240</v>
      </c>
      <c r="D224" s="141" t="s">
        <v>12</v>
      </c>
      <c r="E224" s="142" t="s">
        <v>13</v>
      </c>
      <c r="F224" s="45" t="s">
        <v>241</v>
      </c>
      <c r="G224" s="46" t="s">
        <v>242</v>
      </c>
      <c r="H224" s="143">
        <f t="shared" si="1"/>
        <v>55.6</v>
      </c>
      <c r="I224" s="144">
        <v>55626</v>
      </c>
    </row>
    <row r="225" spans="1:9" ht="24.75" x14ac:dyDescent="0.25">
      <c r="A225" s="139" t="s">
        <v>17</v>
      </c>
      <c r="B225" s="45" t="s">
        <v>262</v>
      </c>
      <c r="C225" s="140" t="s">
        <v>243</v>
      </c>
      <c r="D225" s="141" t="s">
        <v>12</v>
      </c>
      <c r="E225" s="142" t="s">
        <v>13</v>
      </c>
      <c r="F225" s="45" t="s">
        <v>244</v>
      </c>
      <c r="G225" s="46" t="s">
        <v>242</v>
      </c>
      <c r="H225" s="143">
        <f t="shared" si="1"/>
        <v>91.7</v>
      </c>
      <c r="I225" s="144">
        <v>91667.25</v>
      </c>
    </row>
    <row r="226" spans="1:9" ht="24.75" x14ac:dyDescent="0.25">
      <c r="A226" s="139" t="s">
        <v>19</v>
      </c>
      <c r="B226" s="45" t="s">
        <v>263</v>
      </c>
      <c r="C226" s="140" t="s">
        <v>240</v>
      </c>
      <c r="D226" s="141" t="s">
        <v>12</v>
      </c>
      <c r="E226" s="142" t="s">
        <v>13</v>
      </c>
      <c r="F226" s="45" t="s">
        <v>241</v>
      </c>
      <c r="G226" s="46" t="s">
        <v>242</v>
      </c>
      <c r="H226" s="143">
        <f t="shared" si="1"/>
        <v>10.199999999999999</v>
      </c>
      <c r="I226" s="144">
        <v>10166.9</v>
      </c>
    </row>
    <row r="227" spans="1:9" ht="24.75" x14ac:dyDescent="0.25">
      <c r="A227" s="139" t="s">
        <v>19</v>
      </c>
      <c r="B227" s="45" t="s">
        <v>263</v>
      </c>
      <c r="C227" s="140" t="s">
        <v>243</v>
      </c>
      <c r="D227" s="141" t="s">
        <v>12</v>
      </c>
      <c r="E227" s="142" t="s">
        <v>13</v>
      </c>
      <c r="F227" s="45" t="s">
        <v>244</v>
      </c>
      <c r="G227" s="46" t="s">
        <v>242</v>
      </c>
      <c r="H227" s="143">
        <v>42.2</v>
      </c>
      <c r="I227" s="144">
        <v>42252.29</v>
      </c>
    </row>
    <row r="228" spans="1:9" ht="24.75" x14ac:dyDescent="0.25">
      <c r="A228" s="139" t="s">
        <v>194</v>
      </c>
      <c r="B228" s="45" t="s">
        <v>264</v>
      </c>
      <c r="C228" s="140" t="s">
        <v>243</v>
      </c>
      <c r="D228" s="141" t="s">
        <v>12</v>
      </c>
      <c r="E228" s="142" t="s">
        <v>13</v>
      </c>
      <c r="F228" s="45" t="s">
        <v>244</v>
      </c>
      <c r="G228" s="46" t="s">
        <v>242</v>
      </c>
      <c r="H228" s="143">
        <f t="shared" ref="H228:H250" si="2">ROUND(I228,-2)/1000</f>
        <v>7.9</v>
      </c>
      <c r="I228" s="144">
        <v>7888.75</v>
      </c>
    </row>
    <row r="229" spans="1:9" x14ac:dyDescent="0.25">
      <c r="A229" s="139" t="s">
        <v>60</v>
      </c>
      <c r="B229" s="45" t="s">
        <v>265</v>
      </c>
      <c r="C229" s="140" t="s">
        <v>261</v>
      </c>
      <c r="D229" s="141" t="s">
        <v>12</v>
      </c>
      <c r="E229" s="142" t="s">
        <v>13</v>
      </c>
      <c r="F229" s="45" t="s">
        <v>241</v>
      </c>
      <c r="G229" s="46" t="s">
        <v>242</v>
      </c>
      <c r="H229" s="143">
        <f t="shared" si="2"/>
        <v>5</v>
      </c>
      <c r="I229" s="144">
        <v>5000</v>
      </c>
    </row>
    <row r="230" spans="1:9" ht="24.75" x14ac:dyDescent="0.25">
      <c r="A230" s="139" t="s">
        <v>60</v>
      </c>
      <c r="B230" s="45" t="s">
        <v>265</v>
      </c>
      <c r="C230" s="140" t="s">
        <v>240</v>
      </c>
      <c r="D230" s="141" t="s">
        <v>12</v>
      </c>
      <c r="E230" s="142" t="s">
        <v>13</v>
      </c>
      <c r="F230" s="45" t="s">
        <v>241</v>
      </c>
      <c r="G230" s="46" t="s">
        <v>242</v>
      </c>
      <c r="H230" s="143">
        <f t="shared" si="2"/>
        <v>6.4</v>
      </c>
      <c r="I230" s="144">
        <v>6400</v>
      </c>
    </row>
    <row r="231" spans="1:9" ht="24.75" x14ac:dyDescent="0.25">
      <c r="A231" s="139" t="s">
        <v>60</v>
      </c>
      <c r="B231" s="45" t="s">
        <v>265</v>
      </c>
      <c r="C231" s="140" t="s">
        <v>243</v>
      </c>
      <c r="D231" s="141" t="s">
        <v>12</v>
      </c>
      <c r="E231" s="142" t="s">
        <v>13</v>
      </c>
      <c r="F231" s="45" t="s">
        <v>244</v>
      </c>
      <c r="G231" s="46" t="s">
        <v>242</v>
      </c>
      <c r="H231" s="143">
        <f t="shared" si="2"/>
        <v>1.4</v>
      </c>
      <c r="I231" s="144">
        <v>1375.25</v>
      </c>
    </row>
    <row r="232" spans="1:9" ht="24.75" x14ac:dyDescent="0.25">
      <c r="A232" s="139" t="s">
        <v>46</v>
      </c>
      <c r="B232" s="45" t="s">
        <v>266</v>
      </c>
      <c r="C232" s="140" t="s">
        <v>240</v>
      </c>
      <c r="D232" s="141" t="s">
        <v>12</v>
      </c>
      <c r="E232" s="142" t="s">
        <v>13</v>
      </c>
      <c r="F232" s="45" t="s">
        <v>241</v>
      </c>
      <c r="G232" s="46" t="s">
        <v>242</v>
      </c>
      <c r="H232" s="143">
        <f t="shared" si="2"/>
        <v>125.6</v>
      </c>
      <c r="I232" s="144">
        <v>125607</v>
      </c>
    </row>
    <row r="233" spans="1:9" ht="24.75" x14ac:dyDescent="0.25">
      <c r="A233" s="139" t="s">
        <v>46</v>
      </c>
      <c r="B233" s="45" t="s">
        <v>266</v>
      </c>
      <c r="C233" s="140" t="s">
        <v>240</v>
      </c>
      <c r="D233" s="141" t="s">
        <v>12</v>
      </c>
      <c r="E233" s="142" t="s">
        <v>13</v>
      </c>
      <c r="F233" s="145" t="s">
        <v>247</v>
      </c>
      <c r="G233" s="46" t="s">
        <v>242</v>
      </c>
      <c r="H233" s="143">
        <f t="shared" si="2"/>
        <v>0.7</v>
      </c>
      <c r="I233" s="144">
        <v>706</v>
      </c>
    </row>
    <row r="234" spans="1:9" ht="24.75" x14ac:dyDescent="0.25">
      <c r="A234" s="139" t="s">
        <v>46</v>
      </c>
      <c r="B234" s="45" t="s">
        <v>266</v>
      </c>
      <c r="C234" s="140" t="s">
        <v>243</v>
      </c>
      <c r="D234" s="141" t="s">
        <v>12</v>
      </c>
      <c r="E234" s="142" t="s">
        <v>13</v>
      </c>
      <c r="F234" s="45" t="s">
        <v>244</v>
      </c>
      <c r="G234" s="46" t="s">
        <v>242</v>
      </c>
      <c r="H234" s="143">
        <f t="shared" si="2"/>
        <v>0.8</v>
      </c>
      <c r="I234" s="144">
        <v>765.03</v>
      </c>
    </row>
    <row r="235" spans="1:9" ht="24.75" x14ac:dyDescent="0.25">
      <c r="A235" s="139" t="s">
        <v>82</v>
      </c>
      <c r="B235" s="45" t="s">
        <v>267</v>
      </c>
      <c r="C235" s="140" t="s">
        <v>240</v>
      </c>
      <c r="D235" s="141" t="s">
        <v>12</v>
      </c>
      <c r="E235" s="142" t="s">
        <v>13</v>
      </c>
      <c r="F235" s="45" t="s">
        <v>241</v>
      </c>
      <c r="G235" s="46" t="s">
        <v>242</v>
      </c>
      <c r="H235" s="143">
        <f t="shared" si="2"/>
        <v>16.399999999999999</v>
      </c>
      <c r="I235" s="144">
        <v>16380</v>
      </c>
    </row>
    <row r="236" spans="1:9" ht="24.75" x14ac:dyDescent="0.25">
      <c r="A236" s="139" t="s">
        <v>32</v>
      </c>
      <c r="B236" s="45" t="s">
        <v>268</v>
      </c>
      <c r="C236" s="140" t="s">
        <v>240</v>
      </c>
      <c r="D236" s="141" t="s">
        <v>12</v>
      </c>
      <c r="E236" s="142" t="s">
        <v>13</v>
      </c>
      <c r="F236" s="45" t="s">
        <v>241</v>
      </c>
      <c r="G236" s="46" t="s">
        <v>242</v>
      </c>
      <c r="H236" s="143">
        <f t="shared" si="2"/>
        <v>0.7</v>
      </c>
      <c r="I236" s="144">
        <v>674.96</v>
      </c>
    </row>
    <row r="237" spans="1:9" ht="24.75" x14ac:dyDescent="0.25">
      <c r="A237" s="139" t="s">
        <v>32</v>
      </c>
      <c r="B237" s="45" t="s">
        <v>268</v>
      </c>
      <c r="C237" s="140" t="s">
        <v>243</v>
      </c>
      <c r="D237" s="141" t="s">
        <v>12</v>
      </c>
      <c r="E237" s="142" t="s">
        <v>13</v>
      </c>
      <c r="F237" s="45" t="s">
        <v>244</v>
      </c>
      <c r="G237" s="46" t="s">
        <v>242</v>
      </c>
      <c r="H237" s="143">
        <f t="shared" si="2"/>
        <v>6</v>
      </c>
      <c r="I237" s="144">
        <v>5950.25</v>
      </c>
    </row>
    <row r="238" spans="1:9" ht="24.75" x14ac:dyDescent="0.25">
      <c r="A238" s="139" t="s">
        <v>40</v>
      </c>
      <c r="B238" s="45" t="s">
        <v>269</v>
      </c>
      <c r="C238" s="140" t="s">
        <v>240</v>
      </c>
      <c r="D238" s="141" t="s">
        <v>12</v>
      </c>
      <c r="E238" s="142" t="s">
        <v>13</v>
      </c>
      <c r="F238" s="45" t="s">
        <v>241</v>
      </c>
      <c r="G238" s="46" t="s">
        <v>242</v>
      </c>
      <c r="H238" s="143">
        <f t="shared" si="2"/>
        <v>9.1999999999999993</v>
      </c>
      <c r="I238" s="144">
        <v>9220</v>
      </c>
    </row>
    <row r="239" spans="1:9" ht="24.75" x14ac:dyDescent="0.25">
      <c r="A239" s="139" t="s">
        <v>40</v>
      </c>
      <c r="B239" s="45" t="s">
        <v>269</v>
      </c>
      <c r="C239" s="140" t="s">
        <v>243</v>
      </c>
      <c r="D239" s="141" t="s">
        <v>12</v>
      </c>
      <c r="E239" s="142" t="s">
        <v>13</v>
      </c>
      <c r="F239" s="45" t="s">
        <v>244</v>
      </c>
      <c r="G239" s="46" t="s">
        <v>242</v>
      </c>
      <c r="H239" s="143">
        <f t="shared" si="2"/>
        <v>0.3</v>
      </c>
      <c r="I239" s="144">
        <v>312.5</v>
      </c>
    </row>
    <row r="240" spans="1:9" ht="24.75" x14ac:dyDescent="0.25">
      <c r="A240" s="139" t="s">
        <v>10</v>
      </c>
      <c r="B240" s="45" t="s">
        <v>270</v>
      </c>
      <c r="C240" s="140" t="s">
        <v>240</v>
      </c>
      <c r="D240" s="141" t="s">
        <v>12</v>
      </c>
      <c r="E240" s="142" t="s">
        <v>13</v>
      </c>
      <c r="F240" s="45" t="s">
        <v>241</v>
      </c>
      <c r="G240" s="46" t="s">
        <v>242</v>
      </c>
      <c r="H240" s="143">
        <f t="shared" si="2"/>
        <v>1.5</v>
      </c>
      <c r="I240" s="144">
        <v>1510</v>
      </c>
    </row>
    <row r="241" spans="1:9" ht="24.75" x14ac:dyDescent="0.25">
      <c r="A241" s="139" t="s">
        <v>10</v>
      </c>
      <c r="B241" s="45" t="s">
        <v>270</v>
      </c>
      <c r="C241" s="140" t="s">
        <v>243</v>
      </c>
      <c r="D241" s="141" t="s">
        <v>12</v>
      </c>
      <c r="E241" s="142" t="s">
        <v>13</v>
      </c>
      <c r="F241" s="45" t="s">
        <v>244</v>
      </c>
      <c r="G241" s="46" t="s">
        <v>242</v>
      </c>
      <c r="H241" s="143">
        <f t="shared" si="2"/>
        <v>2.5</v>
      </c>
      <c r="I241" s="144">
        <v>2503.75</v>
      </c>
    </row>
    <row r="242" spans="1:9" ht="24.75" x14ac:dyDescent="0.25">
      <c r="A242" s="139" t="s">
        <v>33</v>
      </c>
      <c r="B242" s="45" t="s">
        <v>271</v>
      </c>
      <c r="C242" s="140" t="s">
        <v>248</v>
      </c>
      <c r="D242" s="141" t="s">
        <v>12</v>
      </c>
      <c r="E242" s="142" t="s">
        <v>13</v>
      </c>
      <c r="F242" s="45" t="s">
        <v>249</v>
      </c>
      <c r="G242" s="46" t="s">
        <v>242</v>
      </c>
      <c r="H242" s="143">
        <f t="shared" si="2"/>
        <v>21.5</v>
      </c>
      <c r="I242" s="144">
        <v>21522.76</v>
      </c>
    </row>
    <row r="243" spans="1:9" ht="24.75" x14ac:dyDescent="0.25">
      <c r="A243" s="139" t="s">
        <v>33</v>
      </c>
      <c r="B243" s="45" t="s">
        <v>271</v>
      </c>
      <c r="C243" s="140" t="s">
        <v>243</v>
      </c>
      <c r="D243" s="141" t="s">
        <v>12</v>
      </c>
      <c r="E243" s="142" t="s">
        <v>13</v>
      </c>
      <c r="F243" s="45" t="s">
        <v>244</v>
      </c>
      <c r="G243" s="46" t="s">
        <v>242</v>
      </c>
      <c r="H243" s="143">
        <f t="shared" si="2"/>
        <v>43.8</v>
      </c>
      <c r="I243" s="144">
        <v>43814</v>
      </c>
    </row>
    <row r="244" spans="1:9" ht="24.75" x14ac:dyDescent="0.25">
      <c r="A244" s="139" t="s">
        <v>37</v>
      </c>
      <c r="B244" s="45" t="s">
        <v>272</v>
      </c>
      <c r="C244" s="140" t="s">
        <v>240</v>
      </c>
      <c r="D244" s="141" t="s">
        <v>12</v>
      </c>
      <c r="E244" s="142" t="s">
        <v>13</v>
      </c>
      <c r="F244" s="45" t="s">
        <v>241</v>
      </c>
      <c r="G244" s="46" t="s">
        <v>242</v>
      </c>
      <c r="H244" s="143">
        <f t="shared" si="2"/>
        <v>10.5</v>
      </c>
      <c r="I244" s="144">
        <v>10500</v>
      </c>
    </row>
    <row r="245" spans="1:9" ht="24.75" x14ac:dyDescent="0.25">
      <c r="A245" s="139" t="s">
        <v>37</v>
      </c>
      <c r="B245" s="45" t="s">
        <v>272</v>
      </c>
      <c r="C245" s="140" t="s">
        <v>243</v>
      </c>
      <c r="D245" s="141" t="s">
        <v>12</v>
      </c>
      <c r="E245" s="142" t="s">
        <v>13</v>
      </c>
      <c r="F245" s="45" t="s">
        <v>244</v>
      </c>
      <c r="G245" s="46" t="s">
        <v>242</v>
      </c>
      <c r="H245" s="143">
        <f t="shared" si="2"/>
        <v>3.6</v>
      </c>
      <c r="I245" s="144">
        <v>3632.5</v>
      </c>
    </row>
    <row r="246" spans="1:9" ht="24.75" x14ac:dyDescent="0.25">
      <c r="A246" s="139" t="s">
        <v>154</v>
      </c>
      <c r="B246" s="45" t="s">
        <v>273</v>
      </c>
      <c r="C246" s="140" t="s">
        <v>240</v>
      </c>
      <c r="D246" s="141" t="s">
        <v>12</v>
      </c>
      <c r="E246" s="142" t="s">
        <v>13</v>
      </c>
      <c r="F246" s="45" t="s">
        <v>241</v>
      </c>
      <c r="G246" s="46" t="s">
        <v>242</v>
      </c>
      <c r="H246" s="143">
        <f t="shared" si="2"/>
        <v>49.3</v>
      </c>
      <c r="I246" s="144">
        <v>49300</v>
      </c>
    </row>
    <row r="247" spans="1:9" ht="24.75" x14ac:dyDescent="0.25">
      <c r="A247" s="139" t="s">
        <v>154</v>
      </c>
      <c r="B247" s="45" t="s">
        <v>273</v>
      </c>
      <c r="C247" s="140" t="s">
        <v>248</v>
      </c>
      <c r="D247" s="141" t="s">
        <v>12</v>
      </c>
      <c r="E247" s="142" t="s">
        <v>13</v>
      </c>
      <c r="F247" s="45" t="s">
        <v>249</v>
      </c>
      <c r="G247" s="46" t="s">
        <v>242</v>
      </c>
      <c r="H247" s="143">
        <f t="shared" si="2"/>
        <v>3.6</v>
      </c>
      <c r="I247" s="144">
        <v>3621.35</v>
      </c>
    </row>
    <row r="248" spans="1:9" ht="24.75" x14ac:dyDescent="0.25">
      <c r="A248" s="139" t="s">
        <v>154</v>
      </c>
      <c r="B248" s="45" t="s">
        <v>273</v>
      </c>
      <c r="C248" s="140" t="s">
        <v>243</v>
      </c>
      <c r="D248" s="141" t="s">
        <v>12</v>
      </c>
      <c r="E248" s="142" t="s">
        <v>13</v>
      </c>
      <c r="F248" s="45" t="s">
        <v>244</v>
      </c>
      <c r="G248" s="46" t="s">
        <v>242</v>
      </c>
      <c r="H248" s="143">
        <f t="shared" si="2"/>
        <v>25.9</v>
      </c>
      <c r="I248" s="144">
        <v>25917</v>
      </c>
    </row>
    <row r="249" spans="1:9" ht="24.75" x14ac:dyDescent="0.25">
      <c r="A249" s="139" t="s">
        <v>274</v>
      </c>
      <c r="B249" s="45" t="s">
        <v>275</v>
      </c>
      <c r="C249" s="140" t="s">
        <v>243</v>
      </c>
      <c r="D249" s="141" t="s">
        <v>12</v>
      </c>
      <c r="E249" s="142" t="s">
        <v>13</v>
      </c>
      <c r="F249" s="45" t="s">
        <v>244</v>
      </c>
      <c r="G249" s="46" t="s">
        <v>242</v>
      </c>
      <c r="H249" s="143">
        <f t="shared" si="2"/>
        <v>0.1</v>
      </c>
      <c r="I249" s="144">
        <v>75</v>
      </c>
    </row>
    <row r="250" spans="1:9" ht="24.75" x14ac:dyDescent="0.25">
      <c r="A250" s="139" t="s">
        <v>156</v>
      </c>
      <c r="B250" s="45" t="s">
        <v>276</v>
      </c>
      <c r="C250" s="140" t="s">
        <v>240</v>
      </c>
      <c r="D250" s="141" t="s">
        <v>12</v>
      </c>
      <c r="E250" s="142" t="s">
        <v>13</v>
      </c>
      <c r="F250" s="45" t="s">
        <v>241</v>
      </c>
      <c r="G250" s="46" t="s">
        <v>242</v>
      </c>
      <c r="H250" s="143">
        <f t="shared" si="2"/>
        <v>96.7</v>
      </c>
      <c r="I250" s="144">
        <v>96670</v>
      </c>
    </row>
    <row r="251" spans="1:9" ht="24.75" x14ac:dyDescent="0.25">
      <c r="A251" s="139" t="s">
        <v>156</v>
      </c>
      <c r="B251" s="45" t="s">
        <v>276</v>
      </c>
      <c r="C251" s="140" t="s">
        <v>240</v>
      </c>
      <c r="D251" s="141" t="s">
        <v>12</v>
      </c>
      <c r="E251" s="142" t="s">
        <v>13</v>
      </c>
      <c r="F251" s="145" t="s">
        <v>247</v>
      </c>
      <c r="G251" s="46" t="s">
        <v>242</v>
      </c>
      <c r="H251" s="143">
        <f>ROUND(I251,-2)/1000</f>
        <v>0</v>
      </c>
      <c r="I251" s="144">
        <v>34</v>
      </c>
    </row>
    <row r="252" spans="1:9" ht="24.75" x14ac:dyDescent="0.25">
      <c r="A252" s="139" t="s">
        <v>156</v>
      </c>
      <c r="B252" s="45" t="s">
        <v>276</v>
      </c>
      <c r="C252" s="140" t="s">
        <v>243</v>
      </c>
      <c r="D252" s="141" t="s">
        <v>12</v>
      </c>
      <c r="E252" s="142" t="s">
        <v>13</v>
      </c>
      <c r="F252" s="45" t="s">
        <v>244</v>
      </c>
      <c r="G252" s="46" t="s">
        <v>242</v>
      </c>
      <c r="H252" s="143">
        <f t="shared" ref="H252:H291" si="3">ROUND(I252,-2)/1000</f>
        <v>9.5</v>
      </c>
      <c r="I252" s="144">
        <v>9451.25</v>
      </c>
    </row>
    <row r="253" spans="1:9" ht="24.75" x14ac:dyDescent="0.25">
      <c r="A253" s="139" t="s">
        <v>277</v>
      </c>
      <c r="B253" s="45" t="s">
        <v>278</v>
      </c>
      <c r="C253" s="140" t="s">
        <v>240</v>
      </c>
      <c r="D253" s="141" t="s">
        <v>12</v>
      </c>
      <c r="E253" s="142" t="s">
        <v>13</v>
      </c>
      <c r="F253" s="45" t="s">
        <v>241</v>
      </c>
      <c r="G253" s="46" t="s">
        <v>242</v>
      </c>
      <c r="H253" s="143">
        <f t="shared" si="3"/>
        <v>22</v>
      </c>
      <c r="I253" s="144">
        <v>22000</v>
      </c>
    </row>
    <row r="254" spans="1:9" ht="24.75" x14ac:dyDescent="0.25">
      <c r="A254" s="139" t="s">
        <v>279</v>
      </c>
      <c r="B254" s="45" t="s">
        <v>280</v>
      </c>
      <c r="C254" s="140" t="s">
        <v>240</v>
      </c>
      <c r="D254" s="141" t="s">
        <v>12</v>
      </c>
      <c r="E254" s="142" t="s">
        <v>13</v>
      </c>
      <c r="F254" s="45" t="s">
        <v>241</v>
      </c>
      <c r="G254" s="46" t="s">
        <v>242</v>
      </c>
      <c r="H254" s="143">
        <f t="shared" si="3"/>
        <v>15.1</v>
      </c>
      <c r="I254" s="144">
        <v>15137</v>
      </c>
    </row>
    <row r="255" spans="1:9" ht="24.75" x14ac:dyDescent="0.25">
      <c r="A255" s="139" t="s">
        <v>279</v>
      </c>
      <c r="B255" s="45" t="s">
        <v>280</v>
      </c>
      <c r="C255" s="140" t="s">
        <v>248</v>
      </c>
      <c r="D255" s="141" t="s">
        <v>12</v>
      </c>
      <c r="E255" s="142" t="s">
        <v>13</v>
      </c>
      <c r="F255" s="45" t="s">
        <v>249</v>
      </c>
      <c r="G255" s="46" t="s">
        <v>242</v>
      </c>
      <c r="H255" s="143">
        <f t="shared" si="3"/>
        <v>0.5</v>
      </c>
      <c r="I255" s="146">
        <v>533</v>
      </c>
    </row>
    <row r="256" spans="1:9" ht="24.75" x14ac:dyDescent="0.25">
      <c r="A256" s="139" t="s">
        <v>195</v>
      </c>
      <c r="B256" s="45" t="s">
        <v>281</v>
      </c>
      <c r="C256" s="140" t="s">
        <v>240</v>
      </c>
      <c r="D256" s="141" t="s">
        <v>12</v>
      </c>
      <c r="E256" s="142" t="s">
        <v>13</v>
      </c>
      <c r="F256" s="45" t="s">
        <v>241</v>
      </c>
      <c r="G256" s="46" t="s">
        <v>242</v>
      </c>
      <c r="H256" s="143">
        <f t="shared" si="3"/>
        <v>30</v>
      </c>
      <c r="I256" s="144">
        <v>30000</v>
      </c>
    </row>
    <row r="257" spans="1:9" ht="24.75" x14ac:dyDescent="0.25">
      <c r="A257" s="139" t="s">
        <v>195</v>
      </c>
      <c r="B257" s="45" t="s">
        <v>281</v>
      </c>
      <c r="C257" s="140" t="s">
        <v>243</v>
      </c>
      <c r="D257" s="141" t="s">
        <v>12</v>
      </c>
      <c r="E257" s="142" t="s">
        <v>13</v>
      </c>
      <c r="F257" s="45" t="s">
        <v>244</v>
      </c>
      <c r="G257" s="46" t="s">
        <v>242</v>
      </c>
      <c r="H257" s="143">
        <f t="shared" si="3"/>
        <v>1.6</v>
      </c>
      <c r="I257" s="144">
        <v>1568.75</v>
      </c>
    </row>
    <row r="258" spans="1:9" ht="24.75" x14ac:dyDescent="0.25">
      <c r="A258" s="139" t="s">
        <v>282</v>
      </c>
      <c r="B258" s="45" t="s">
        <v>283</v>
      </c>
      <c r="C258" s="140" t="s">
        <v>240</v>
      </c>
      <c r="D258" s="141" t="s">
        <v>12</v>
      </c>
      <c r="E258" s="142" t="s">
        <v>13</v>
      </c>
      <c r="F258" s="45" t="s">
        <v>241</v>
      </c>
      <c r="G258" s="46" t="s">
        <v>242</v>
      </c>
      <c r="H258" s="143">
        <f t="shared" si="3"/>
        <v>3.1</v>
      </c>
      <c r="I258" s="144">
        <v>3053</v>
      </c>
    </row>
    <row r="259" spans="1:9" ht="24.75" x14ac:dyDescent="0.25">
      <c r="A259" s="139" t="s">
        <v>282</v>
      </c>
      <c r="B259" s="45" t="s">
        <v>283</v>
      </c>
      <c r="C259" s="140" t="s">
        <v>243</v>
      </c>
      <c r="D259" s="141" t="s">
        <v>12</v>
      </c>
      <c r="E259" s="142" t="s">
        <v>13</v>
      </c>
      <c r="F259" s="45" t="s">
        <v>244</v>
      </c>
      <c r="G259" s="46" t="s">
        <v>242</v>
      </c>
      <c r="H259" s="143">
        <f t="shared" si="3"/>
        <v>1.4</v>
      </c>
      <c r="I259" s="144">
        <v>1352.5</v>
      </c>
    </row>
    <row r="260" spans="1:9" ht="24.75" x14ac:dyDescent="0.25">
      <c r="A260" s="139" t="s">
        <v>39</v>
      </c>
      <c r="B260" s="45" t="s">
        <v>284</v>
      </c>
      <c r="C260" s="140" t="s">
        <v>243</v>
      </c>
      <c r="D260" s="141" t="s">
        <v>12</v>
      </c>
      <c r="E260" s="142" t="s">
        <v>13</v>
      </c>
      <c r="F260" s="45" t="s">
        <v>244</v>
      </c>
      <c r="G260" s="46" t="s">
        <v>242</v>
      </c>
      <c r="H260" s="143">
        <f t="shared" si="3"/>
        <v>6.7</v>
      </c>
      <c r="I260" s="144">
        <v>6736.75</v>
      </c>
    </row>
    <row r="261" spans="1:9" ht="24.75" x14ac:dyDescent="0.25">
      <c r="A261" s="139" t="s">
        <v>160</v>
      </c>
      <c r="B261" s="45" t="s">
        <v>285</v>
      </c>
      <c r="C261" s="140" t="s">
        <v>240</v>
      </c>
      <c r="D261" s="141" t="s">
        <v>12</v>
      </c>
      <c r="E261" s="142" t="s">
        <v>13</v>
      </c>
      <c r="F261" s="45" t="s">
        <v>241</v>
      </c>
      <c r="G261" s="46" t="s">
        <v>242</v>
      </c>
      <c r="H261" s="143">
        <f t="shared" si="3"/>
        <v>43.5</v>
      </c>
      <c r="I261" s="144">
        <v>43530</v>
      </c>
    </row>
    <row r="262" spans="1:9" ht="24.75" x14ac:dyDescent="0.25">
      <c r="A262" s="139" t="s">
        <v>160</v>
      </c>
      <c r="B262" s="45" t="s">
        <v>285</v>
      </c>
      <c r="C262" s="140" t="s">
        <v>243</v>
      </c>
      <c r="D262" s="141" t="s">
        <v>12</v>
      </c>
      <c r="E262" s="142" t="s">
        <v>13</v>
      </c>
      <c r="F262" s="45" t="s">
        <v>244</v>
      </c>
      <c r="G262" s="46" t="s">
        <v>242</v>
      </c>
      <c r="H262" s="143">
        <f t="shared" si="3"/>
        <v>3.6</v>
      </c>
      <c r="I262" s="144">
        <v>3588</v>
      </c>
    </row>
    <row r="263" spans="1:9" ht="24.75" x14ac:dyDescent="0.25">
      <c r="A263" s="139" t="s">
        <v>161</v>
      </c>
      <c r="B263" s="45" t="s">
        <v>286</v>
      </c>
      <c r="C263" s="140" t="s">
        <v>240</v>
      </c>
      <c r="D263" s="141" t="s">
        <v>12</v>
      </c>
      <c r="E263" s="142" t="s">
        <v>13</v>
      </c>
      <c r="F263" s="45" t="s">
        <v>241</v>
      </c>
      <c r="G263" s="46" t="s">
        <v>242</v>
      </c>
      <c r="H263" s="143">
        <f t="shared" si="3"/>
        <v>6</v>
      </c>
      <c r="I263" s="144">
        <v>5970</v>
      </c>
    </row>
    <row r="264" spans="1:9" ht="24.75" x14ac:dyDescent="0.25">
      <c r="A264" s="139" t="s">
        <v>161</v>
      </c>
      <c r="B264" s="45" t="s">
        <v>286</v>
      </c>
      <c r="C264" s="140" t="s">
        <v>243</v>
      </c>
      <c r="D264" s="141" t="s">
        <v>12</v>
      </c>
      <c r="E264" s="142" t="s">
        <v>13</v>
      </c>
      <c r="F264" s="45" t="s">
        <v>244</v>
      </c>
      <c r="G264" s="46" t="s">
        <v>242</v>
      </c>
      <c r="H264" s="143">
        <f t="shared" si="3"/>
        <v>0.3</v>
      </c>
      <c r="I264" s="144">
        <v>322.5</v>
      </c>
    </row>
    <row r="265" spans="1:9" ht="24.75" x14ac:dyDescent="0.25">
      <c r="A265" s="139" t="s">
        <v>75</v>
      </c>
      <c r="B265" s="45" t="s">
        <v>287</v>
      </c>
      <c r="C265" s="140" t="s">
        <v>240</v>
      </c>
      <c r="D265" s="141" t="s">
        <v>12</v>
      </c>
      <c r="E265" s="142" t="s">
        <v>13</v>
      </c>
      <c r="F265" s="45" t="s">
        <v>241</v>
      </c>
      <c r="G265" s="46" t="s">
        <v>242</v>
      </c>
      <c r="H265" s="143">
        <f t="shared" si="3"/>
        <v>77.599999999999994</v>
      </c>
      <c r="I265" s="144">
        <v>77608</v>
      </c>
    </row>
    <row r="266" spans="1:9" ht="24.75" x14ac:dyDescent="0.25">
      <c r="A266" s="139" t="s">
        <v>75</v>
      </c>
      <c r="B266" s="45" t="s">
        <v>287</v>
      </c>
      <c r="C266" s="140" t="s">
        <v>243</v>
      </c>
      <c r="D266" s="141" t="s">
        <v>12</v>
      </c>
      <c r="E266" s="142" t="s">
        <v>13</v>
      </c>
      <c r="F266" s="45" t="s">
        <v>244</v>
      </c>
      <c r="G266" s="46" t="s">
        <v>242</v>
      </c>
      <c r="H266" s="143">
        <f t="shared" si="3"/>
        <v>21.4</v>
      </c>
      <c r="I266" s="144">
        <v>21418</v>
      </c>
    </row>
    <row r="267" spans="1:9" ht="24.75" x14ac:dyDescent="0.25">
      <c r="A267" s="139" t="s">
        <v>288</v>
      </c>
      <c r="B267" s="45" t="s">
        <v>289</v>
      </c>
      <c r="C267" s="140" t="s">
        <v>240</v>
      </c>
      <c r="D267" s="141" t="s">
        <v>12</v>
      </c>
      <c r="E267" s="142" t="s">
        <v>13</v>
      </c>
      <c r="F267" s="45" t="s">
        <v>241</v>
      </c>
      <c r="G267" s="46" t="s">
        <v>242</v>
      </c>
      <c r="H267" s="143">
        <f t="shared" si="3"/>
        <v>3.3</v>
      </c>
      <c r="I267" s="144">
        <v>3340</v>
      </c>
    </row>
    <row r="268" spans="1:9" ht="24.75" x14ac:dyDescent="0.25">
      <c r="A268" s="139" t="s">
        <v>165</v>
      </c>
      <c r="B268" s="45" t="s">
        <v>290</v>
      </c>
      <c r="C268" s="140" t="s">
        <v>243</v>
      </c>
      <c r="D268" s="141" t="s">
        <v>12</v>
      </c>
      <c r="E268" s="142" t="s">
        <v>13</v>
      </c>
      <c r="F268" s="45" t="s">
        <v>244</v>
      </c>
      <c r="G268" s="46" t="s">
        <v>242</v>
      </c>
      <c r="H268" s="143">
        <f t="shared" si="3"/>
        <v>1.6</v>
      </c>
      <c r="I268" s="144">
        <v>1596.5</v>
      </c>
    </row>
    <row r="269" spans="1:9" ht="24.75" x14ac:dyDescent="0.25">
      <c r="A269" s="139" t="s">
        <v>166</v>
      </c>
      <c r="B269" s="45" t="s">
        <v>291</v>
      </c>
      <c r="C269" s="140" t="s">
        <v>240</v>
      </c>
      <c r="D269" s="141" t="s">
        <v>12</v>
      </c>
      <c r="E269" s="142" t="s">
        <v>13</v>
      </c>
      <c r="F269" s="45" t="s">
        <v>241</v>
      </c>
      <c r="G269" s="46" t="s">
        <v>242</v>
      </c>
      <c r="H269" s="143">
        <f t="shared" si="3"/>
        <v>0.3</v>
      </c>
      <c r="I269" s="144">
        <v>253.5</v>
      </c>
    </row>
    <row r="270" spans="1:9" ht="24.75" x14ac:dyDescent="0.25">
      <c r="A270" s="139" t="s">
        <v>166</v>
      </c>
      <c r="B270" s="45" t="s">
        <v>291</v>
      </c>
      <c r="C270" s="140" t="s">
        <v>243</v>
      </c>
      <c r="D270" s="141" t="s">
        <v>12</v>
      </c>
      <c r="E270" s="142" t="s">
        <v>13</v>
      </c>
      <c r="F270" s="45" t="s">
        <v>244</v>
      </c>
      <c r="G270" s="46" t="s">
        <v>242</v>
      </c>
      <c r="H270" s="143">
        <f t="shared" si="3"/>
        <v>2.2999999999999998</v>
      </c>
      <c r="I270" s="144">
        <v>2296</v>
      </c>
    </row>
    <row r="271" spans="1:9" ht="24.75" x14ac:dyDescent="0.25">
      <c r="A271" s="139" t="s">
        <v>167</v>
      </c>
      <c r="B271" s="45" t="s">
        <v>292</v>
      </c>
      <c r="C271" s="140" t="s">
        <v>240</v>
      </c>
      <c r="D271" s="141" t="s">
        <v>12</v>
      </c>
      <c r="E271" s="142" t="s">
        <v>13</v>
      </c>
      <c r="F271" s="45" t="s">
        <v>241</v>
      </c>
      <c r="G271" s="46" t="s">
        <v>242</v>
      </c>
      <c r="H271" s="143">
        <f t="shared" si="3"/>
        <v>20.100000000000001</v>
      </c>
      <c r="I271" s="144">
        <v>20120</v>
      </c>
    </row>
    <row r="272" spans="1:9" ht="24.75" x14ac:dyDescent="0.25">
      <c r="A272" s="139" t="s">
        <v>196</v>
      </c>
      <c r="B272" s="45" t="s">
        <v>293</v>
      </c>
      <c r="C272" s="140" t="s">
        <v>240</v>
      </c>
      <c r="D272" s="141" t="s">
        <v>12</v>
      </c>
      <c r="E272" s="142" t="s">
        <v>13</v>
      </c>
      <c r="F272" s="45" t="s">
        <v>241</v>
      </c>
      <c r="G272" s="46" t="s">
        <v>242</v>
      </c>
      <c r="H272" s="143">
        <f t="shared" si="3"/>
        <v>22.5</v>
      </c>
      <c r="I272" s="144">
        <v>22500</v>
      </c>
    </row>
    <row r="273" spans="1:9" ht="24.75" x14ac:dyDescent="0.25">
      <c r="A273" s="139" t="s">
        <v>196</v>
      </c>
      <c r="B273" s="45" t="s">
        <v>293</v>
      </c>
      <c r="C273" s="140" t="s">
        <v>243</v>
      </c>
      <c r="D273" s="141" t="s">
        <v>12</v>
      </c>
      <c r="E273" s="142" t="s">
        <v>13</v>
      </c>
      <c r="F273" s="45" t="s">
        <v>244</v>
      </c>
      <c r="G273" s="46" t="s">
        <v>242</v>
      </c>
      <c r="H273" s="143">
        <f t="shared" si="3"/>
        <v>3.9</v>
      </c>
      <c r="I273" s="144">
        <v>3866.25</v>
      </c>
    </row>
    <row r="274" spans="1:9" ht="24.75" x14ac:dyDescent="0.25">
      <c r="A274" s="139" t="s">
        <v>168</v>
      </c>
      <c r="B274" s="45" t="s">
        <v>294</v>
      </c>
      <c r="C274" s="140" t="s">
        <v>240</v>
      </c>
      <c r="D274" s="141" t="s">
        <v>12</v>
      </c>
      <c r="E274" s="142" t="s">
        <v>13</v>
      </c>
      <c r="F274" s="45" t="s">
        <v>295</v>
      </c>
      <c r="G274" s="46" t="s">
        <v>242</v>
      </c>
      <c r="H274" s="143">
        <f t="shared" si="3"/>
        <v>0.2</v>
      </c>
      <c r="I274" s="144">
        <v>210.5</v>
      </c>
    </row>
    <row r="275" spans="1:9" ht="24.75" x14ac:dyDescent="0.25">
      <c r="A275" s="139" t="s">
        <v>168</v>
      </c>
      <c r="B275" s="45" t="s">
        <v>294</v>
      </c>
      <c r="C275" s="140" t="s">
        <v>243</v>
      </c>
      <c r="D275" s="141" t="s">
        <v>12</v>
      </c>
      <c r="E275" s="142" t="s">
        <v>13</v>
      </c>
      <c r="F275" s="45" t="s">
        <v>244</v>
      </c>
      <c r="G275" s="46" t="s">
        <v>242</v>
      </c>
      <c r="H275" s="143">
        <f t="shared" si="3"/>
        <v>5.8</v>
      </c>
      <c r="I275" s="144">
        <v>5786.5</v>
      </c>
    </row>
    <row r="276" spans="1:9" ht="24.75" x14ac:dyDescent="0.25">
      <c r="A276" s="139" t="s">
        <v>296</v>
      </c>
      <c r="B276" s="45" t="s">
        <v>297</v>
      </c>
      <c r="C276" s="140" t="s">
        <v>243</v>
      </c>
      <c r="D276" s="141" t="s">
        <v>12</v>
      </c>
      <c r="E276" s="142" t="s">
        <v>13</v>
      </c>
      <c r="F276" s="45" t="s">
        <v>244</v>
      </c>
      <c r="G276" s="46" t="s">
        <v>242</v>
      </c>
      <c r="H276" s="143">
        <f t="shared" si="3"/>
        <v>3.8</v>
      </c>
      <c r="I276" s="144">
        <v>3811.25</v>
      </c>
    </row>
    <row r="277" spans="1:9" ht="24.75" x14ac:dyDescent="0.25">
      <c r="A277" s="139" t="s">
        <v>36</v>
      </c>
      <c r="B277" s="45" t="s">
        <v>298</v>
      </c>
      <c r="C277" s="140" t="s">
        <v>240</v>
      </c>
      <c r="D277" s="141" t="s">
        <v>12</v>
      </c>
      <c r="E277" s="142" t="s">
        <v>13</v>
      </c>
      <c r="F277" s="45" t="s">
        <v>241</v>
      </c>
      <c r="G277" s="46" t="s">
        <v>242</v>
      </c>
      <c r="H277" s="143">
        <f t="shared" si="3"/>
        <v>0.1</v>
      </c>
      <c r="I277" s="144">
        <v>80</v>
      </c>
    </row>
    <row r="278" spans="1:9" ht="24.75" x14ac:dyDescent="0.25">
      <c r="A278" s="139" t="s">
        <v>36</v>
      </c>
      <c r="B278" s="45" t="s">
        <v>298</v>
      </c>
      <c r="C278" s="140" t="s">
        <v>243</v>
      </c>
      <c r="D278" s="141" t="s">
        <v>12</v>
      </c>
      <c r="E278" s="142" t="s">
        <v>13</v>
      </c>
      <c r="F278" s="45" t="s">
        <v>244</v>
      </c>
      <c r="G278" s="46" t="s">
        <v>242</v>
      </c>
      <c r="H278" s="143">
        <f t="shared" si="3"/>
        <v>0.5</v>
      </c>
      <c r="I278" s="144">
        <v>537.5</v>
      </c>
    </row>
    <row r="279" spans="1:9" ht="24.75" x14ac:dyDescent="0.25">
      <c r="A279" s="139" t="s">
        <v>173</v>
      </c>
      <c r="B279" s="45" t="s">
        <v>299</v>
      </c>
      <c r="C279" s="140" t="s">
        <v>243</v>
      </c>
      <c r="D279" s="141" t="s">
        <v>12</v>
      </c>
      <c r="E279" s="142" t="s">
        <v>13</v>
      </c>
      <c r="F279" s="45" t="s">
        <v>244</v>
      </c>
      <c r="G279" s="46" t="s">
        <v>242</v>
      </c>
      <c r="H279" s="143">
        <f t="shared" si="3"/>
        <v>0.2</v>
      </c>
      <c r="I279" s="144">
        <v>242.75</v>
      </c>
    </row>
    <row r="280" spans="1:9" ht="24.75" x14ac:dyDescent="0.25">
      <c r="A280" s="139" t="s">
        <v>300</v>
      </c>
      <c r="B280" s="45" t="s">
        <v>301</v>
      </c>
      <c r="C280" s="140" t="s">
        <v>240</v>
      </c>
      <c r="D280" s="141" t="s">
        <v>12</v>
      </c>
      <c r="E280" s="142" t="s">
        <v>13</v>
      </c>
      <c r="F280" s="45" t="s">
        <v>241</v>
      </c>
      <c r="G280" s="46" t="s">
        <v>242</v>
      </c>
      <c r="H280" s="143">
        <f t="shared" si="3"/>
        <v>0.1</v>
      </c>
      <c r="I280" s="144">
        <v>90</v>
      </c>
    </row>
    <row r="281" spans="1:9" ht="24.75" x14ac:dyDescent="0.25">
      <c r="A281" s="139" t="s">
        <v>300</v>
      </c>
      <c r="B281" s="45" t="s">
        <v>301</v>
      </c>
      <c r="C281" s="140" t="s">
        <v>243</v>
      </c>
      <c r="D281" s="141" t="s">
        <v>12</v>
      </c>
      <c r="E281" s="142" t="s">
        <v>13</v>
      </c>
      <c r="F281" s="45" t="s">
        <v>244</v>
      </c>
      <c r="G281" s="46" t="s">
        <v>242</v>
      </c>
      <c r="H281" s="143">
        <f t="shared" si="3"/>
        <v>23.4</v>
      </c>
      <c r="I281" s="144">
        <v>23443.75</v>
      </c>
    </row>
    <row r="282" spans="1:9" ht="24.75" x14ac:dyDescent="0.25">
      <c r="A282" s="139" t="s">
        <v>174</v>
      </c>
      <c r="B282" s="45" t="s">
        <v>302</v>
      </c>
      <c r="C282" s="140" t="s">
        <v>248</v>
      </c>
      <c r="D282" s="141" t="s">
        <v>12</v>
      </c>
      <c r="E282" s="142" t="s">
        <v>13</v>
      </c>
      <c r="F282" s="45" t="s">
        <v>249</v>
      </c>
      <c r="G282" s="46" t="s">
        <v>242</v>
      </c>
      <c r="H282" s="143">
        <f t="shared" si="3"/>
        <v>0</v>
      </c>
      <c r="I282" s="146">
        <v>44.62</v>
      </c>
    </row>
    <row r="283" spans="1:9" ht="24.75" x14ac:dyDescent="0.25">
      <c r="A283" s="139" t="s">
        <v>175</v>
      </c>
      <c r="B283" s="45" t="s">
        <v>303</v>
      </c>
      <c r="C283" s="140" t="s">
        <v>240</v>
      </c>
      <c r="D283" s="141" t="s">
        <v>12</v>
      </c>
      <c r="E283" s="142" t="s">
        <v>13</v>
      </c>
      <c r="F283" s="45" t="s">
        <v>241</v>
      </c>
      <c r="G283" s="46" t="s">
        <v>242</v>
      </c>
      <c r="H283" s="143">
        <f t="shared" si="3"/>
        <v>0.8</v>
      </c>
      <c r="I283" s="146">
        <v>800</v>
      </c>
    </row>
    <row r="284" spans="1:9" ht="24.75" x14ac:dyDescent="0.25">
      <c r="A284" s="139" t="s">
        <v>76</v>
      </c>
      <c r="B284" s="45" t="s">
        <v>304</v>
      </c>
      <c r="C284" s="140" t="s">
        <v>240</v>
      </c>
      <c r="D284" s="141" t="s">
        <v>12</v>
      </c>
      <c r="E284" s="142" t="s">
        <v>13</v>
      </c>
      <c r="F284" s="45" t="s">
        <v>241</v>
      </c>
      <c r="G284" s="46" t="s">
        <v>242</v>
      </c>
      <c r="H284" s="143">
        <f t="shared" si="3"/>
        <v>30</v>
      </c>
      <c r="I284" s="144">
        <v>30000</v>
      </c>
    </row>
    <row r="285" spans="1:9" ht="24.75" x14ac:dyDescent="0.25">
      <c r="A285" s="139" t="s">
        <v>76</v>
      </c>
      <c r="B285" s="45" t="s">
        <v>304</v>
      </c>
      <c r="C285" s="140" t="s">
        <v>243</v>
      </c>
      <c r="D285" s="141" t="s">
        <v>12</v>
      </c>
      <c r="E285" s="142" t="s">
        <v>13</v>
      </c>
      <c r="F285" s="45" t="s">
        <v>244</v>
      </c>
      <c r="G285" s="46" t="s">
        <v>242</v>
      </c>
      <c r="H285" s="143">
        <f t="shared" si="3"/>
        <v>0.1</v>
      </c>
      <c r="I285" s="144">
        <v>97</v>
      </c>
    </row>
    <row r="286" spans="1:9" ht="24.75" x14ac:dyDescent="0.25">
      <c r="A286" s="139" t="s">
        <v>305</v>
      </c>
      <c r="B286" s="45" t="s">
        <v>306</v>
      </c>
      <c r="C286" s="140" t="s">
        <v>248</v>
      </c>
      <c r="D286" s="141" t="s">
        <v>12</v>
      </c>
      <c r="E286" s="142" t="s">
        <v>13</v>
      </c>
      <c r="F286" s="45" t="s">
        <v>249</v>
      </c>
      <c r="G286" s="46" t="s">
        <v>242</v>
      </c>
      <c r="H286" s="143">
        <f t="shared" si="3"/>
        <v>19.2</v>
      </c>
      <c r="I286" s="144">
        <v>19230</v>
      </c>
    </row>
    <row r="287" spans="1:9" ht="24.75" x14ac:dyDescent="0.25">
      <c r="A287" s="139" t="s">
        <v>176</v>
      </c>
      <c r="B287" s="45" t="s">
        <v>307</v>
      </c>
      <c r="C287" s="140" t="s">
        <v>243</v>
      </c>
      <c r="D287" s="141" t="s">
        <v>12</v>
      </c>
      <c r="E287" s="142" t="s">
        <v>13</v>
      </c>
      <c r="F287" s="45" t="s">
        <v>244</v>
      </c>
      <c r="G287" s="46" t="s">
        <v>242</v>
      </c>
      <c r="H287" s="143">
        <f t="shared" si="3"/>
        <v>9.1999999999999993</v>
      </c>
      <c r="I287" s="144">
        <v>9155.75</v>
      </c>
    </row>
    <row r="288" spans="1:9" ht="24.75" x14ac:dyDescent="0.25">
      <c r="A288" s="139" t="s">
        <v>38</v>
      </c>
      <c r="B288" s="45" t="s">
        <v>308</v>
      </c>
      <c r="C288" s="140" t="s">
        <v>243</v>
      </c>
      <c r="D288" s="141" t="s">
        <v>12</v>
      </c>
      <c r="E288" s="142" t="s">
        <v>13</v>
      </c>
      <c r="F288" s="45" t="s">
        <v>244</v>
      </c>
      <c r="G288" s="46" t="s">
        <v>242</v>
      </c>
      <c r="H288" s="143">
        <f t="shared" si="3"/>
        <v>9.9</v>
      </c>
      <c r="I288" s="144">
        <v>9865</v>
      </c>
    </row>
    <row r="289" spans="1:9" ht="24.75" x14ac:dyDescent="0.25">
      <c r="A289" s="139" t="s">
        <v>197</v>
      </c>
      <c r="B289" s="45" t="s">
        <v>309</v>
      </c>
      <c r="C289" s="140" t="s">
        <v>243</v>
      </c>
      <c r="D289" s="141" t="s">
        <v>12</v>
      </c>
      <c r="E289" s="142" t="s">
        <v>13</v>
      </c>
      <c r="F289" s="45" t="s">
        <v>244</v>
      </c>
      <c r="G289" s="46" t="s">
        <v>242</v>
      </c>
      <c r="H289" s="143">
        <f t="shared" si="3"/>
        <v>35.9</v>
      </c>
      <c r="I289" s="144">
        <v>35875.25</v>
      </c>
    </row>
    <row r="290" spans="1:9" ht="24.75" x14ac:dyDescent="0.25">
      <c r="A290" s="139" t="s">
        <v>198</v>
      </c>
      <c r="B290" s="45" t="s">
        <v>310</v>
      </c>
      <c r="C290" s="140" t="s">
        <v>240</v>
      </c>
      <c r="D290" s="141" t="s">
        <v>12</v>
      </c>
      <c r="E290" s="142" t="s">
        <v>13</v>
      </c>
      <c r="F290" s="45" t="s">
        <v>241</v>
      </c>
      <c r="G290" s="46" t="s">
        <v>242</v>
      </c>
      <c r="H290" s="143">
        <f t="shared" si="3"/>
        <v>15.7</v>
      </c>
      <c r="I290" s="144">
        <v>15660</v>
      </c>
    </row>
    <row r="291" spans="1:9" ht="25.5" thickBot="1" x14ac:dyDescent="0.3">
      <c r="A291" s="139" t="s">
        <v>198</v>
      </c>
      <c r="B291" s="45" t="s">
        <v>310</v>
      </c>
      <c r="C291" s="140" t="s">
        <v>248</v>
      </c>
      <c r="D291" s="141" t="s">
        <v>12</v>
      </c>
      <c r="E291" s="142" t="s">
        <v>13</v>
      </c>
      <c r="F291" s="45" t="s">
        <v>249</v>
      </c>
      <c r="G291" s="46" t="s">
        <v>242</v>
      </c>
      <c r="H291" s="143">
        <f t="shared" si="3"/>
        <v>14.1</v>
      </c>
      <c r="I291" s="144">
        <v>14105.47</v>
      </c>
    </row>
    <row r="292" spans="1:9" ht="15.75" thickBot="1" x14ac:dyDescent="0.3">
      <c r="A292" s="147" t="s">
        <v>338</v>
      </c>
      <c r="B292" s="148"/>
      <c r="C292" s="149"/>
      <c r="D292" s="150"/>
      <c r="E292" s="151"/>
      <c r="F292" s="151"/>
      <c r="G292" s="151"/>
      <c r="H292" s="152">
        <f>SUBTOTAL(9,H194:H291)</f>
        <v>7552.1000000000013</v>
      </c>
      <c r="I292" s="153">
        <f>SUBTOTAL(9,I194:I291)</f>
        <v>7552130.0599999996</v>
      </c>
    </row>
    <row r="293" spans="1:9" x14ac:dyDescent="0.25">
      <c r="A293" s="154"/>
      <c r="B293" s="155"/>
      <c r="C293" s="156"/>
      <c r="D293" s="155"/>
      <c r="E293" s="61"/>
      <c r="F293" s="61"/>
      <c r="G293" s="61"/>
      <c r="H293" s="157"/>
      <c r="I293" s="157"/>
    </row>
    <row r="294" spans="1:9" ht="15.75" thickBot="1" x14ac:dyDescent="0.3">
      <c r="A294" s="6" t="s">
        <v>311</v>
      </c>
      <c r="B294" s="6"/>
      <c r="C294" s="6"/>
      <c r="D294" s="6"/>
      <c r="E294" s="6"/>
      <c r="F294" s="6"/>
      <c r="G294" s="6"/>
      <c r="H294" s="6"/>
      <c r="I294" s="6"/>
    </row>
    <row r="295" spans="1:9" x14ac:dyDescent="0.25">
      <c r="A295" s="193" t="s">
        <v>1</v>
      </c>
      <c r="B295" s="196" t="s">
        <v>2</v>
      </c>
      <c r="C295" s="209" t="s">
        <v>52</v>
      </c>
      <c r="D295" s="209" t="s">
        <v>4</v>
      </c>
      <c r="E295" s="199" t="s">
        <v>53</v>
      </c>
      <c r="F295" s="202" t="s">
        <v>54</v>
      </c>
      <c r="G295" s="202" t="s">
        <v>7</v>
      </c>
      <c r="H295" s="211" t="s">
        <v>237</v>
      </c>
      <c r="I295" s="205" t="s">
        <v>238</v>
      </c>
    </row>
    <row r="296" spans="1:9" x14ac:dyDescent="0.25">
      <c r="A296" s="194"/>
      <c r="B296" s="197"/>
      <c r="C296" s="210" t="s">
        <v>3</v>
      </c>
      <c r="D296" s="210"/>
      <c r="E296" s="200"/>
      <c r="F296" s="203"/>
      <c r="G296" s="203"/>
      <c r="H296" s="212"/>
      <c r="I296" s="206"/>
    </row>
    <row r="297" spans="1:9" x14ac:dyDescent="0.25">
      <c r="A297" s="194"/>
      <c r="B297" s="197"/>
      <c r="C297" s="210"/>
      <c r="D297" s="210" t="s">
        <v>4</v>
      </c>
      <c r="E297" s="200"/>
      <c r="F297" s="203"/>
      <c r="G297" s="203"/>
      <c r="H297" s="212"/>
      <c r="I297" s="206"/>
    </row>
    <row r="298" spans="1:9" ht="5.25" customHeight="1" thickBot="1" x14ac:dyDescent="0.3">
      <c r="A298" s="213"/>
      <c r="B298" s="214"/>
      <c r="C298" s="215"/>
      <c r="D298" s="215"/>
      <c r="E298" s="216"/>
      <c r="F298" s="217"/>
      <c r="G298" s="217"/>
      <c r="H298" s="218"/>
      <c r="I298" s="208"/>
    </row>
    <row r="299" spans="1:9" ht="25.5" thickTop="1" x14ac:dyDescent="0.25">
      <c r="A299" s="139" t="s">
        <v>31</v>
      </c>
      <c r="B299" s="45" t="s">
        <v>239</v>
      </c>
      <c r="C299" s="140" t="s">
        <v>240</v>
      </c>
      <c r="D299" s="141" t="s">
        <v>12</v>
      </c>
      <c r="E299" s="142" t="s">
        <v>312</v>
      </c>
      <c r="F299" s="145" t="s">
        <v>313</v>
      </c>
      <c r="G299" s="46" t="s">
        <v>242</v>
      </c>
      <c r="H299" s="143">
        <f t="shared" ref="H299:H321" si="4">ROUND(I299,-2)/1000</f>
        <v>20</v>
      </c>
      <c r="I299" s="144">
        <v>20000</v>
      </c>
    </row>
    <row r="300" spans="1:9" ht="24.75" x14ac:dyDescent="0.25">
      <c r="A300" s="139" t="s">
        <v>18</v>
      </c>
      <c r="B300" s="45" t="s">
        <v>245</v>
      </c>
      <c r="C300" s="140" t="s">
        <v>248</v>
      </c>
      <c r="D300" s="141" t="s">
        <v>12</v>
      </c>
      <c r="E300" s="142" t="s">
        <v>312</v>
      </c>
      <c r="F300" s="145" t="s">
        <v>314</v>
      </c>
      <c r="G300" s="46" t="s">
        <v>242</v>
      </c>
      <c r="H300" s="143">
        <f t="shared" si="4"/>
        <v>169.6</v>
      </c>
      <c r="I300" s="144">
        <v>169550</v>
      </c>
    </row>
    <row r="301" spans="1:9" ht="24.75" x14ac:dyDescent="0.25">
      <c r="A301" s="139" t="s">
        <v>59</v>
      </c>
      <c r="B301" s="45" t="s">
        <v>246</v>
      </c>
      <c r="C301" s="140" t="s">
        <v>240</v>
      </c>
      <c r="D301" s="141" t="s">
        <v>12</v>
      </c>
      <c r="E301" s="142" t="s">
        <v>312</v>
      </c>
      <c r="F301" s="145" t="s">
        <v>313</v>
      </c>
      <c r="G301" s="46" t="s">
        <v>242</v>
      </c>
      <c r="H301" s="143">
        <f t="shared" si="4"/>
        <v>1051.2</v>
      </c>
      <c r="I301" s="144">
        <v>1051161.93</v>
      </c>
    </row>
    <row r="302" spans="1:9" ht="24.75" x14ac:dyDescent="0.25">
      <c r="A302" s="139" t="s">
        <v>59</v>
      </c>
      <c r="B302" s="45" t="s">
        <v>246</v>
      </c>
      <c r="C302" s="140" t="s">
        <v>248</v>
      </c>
      <c r="D302" s="141" t="s">
        <v>12</v>
      </c>
      <c r="E302" s="142" t="s">
        <v>312</v>
      </c>
      <c r="F302" s="145" t="s">
        <v>314</v>
      </c>
      <c r="G302" s="46" t="s">
        <v>242</v>
      </c>
      <c r="H302" s="143">
        <f t="shared" si="4"/>
        <v>360.4</v>
      </c>
      <c r="I302" s="144">
        <v>360446.81</v>
      </c>
    </row>
    <row r="303" spans="1:9" ht="24.75" x14ac:dyDescent="0.25">
      <c r="A303" s="139" t="s">
        <v>29</v>
      </c>
      <c r="B303" s="45" t="s">
        <v>246</v>
      </c>
      <c r="C303" s="140" t="s">
        <v>248</v>
      </c>
      <c r="D303" s="141" t="s">
        <v>12</v>
      </c>
      <c r="E303" s="142" t="s">
        <v>312</v>
      </c>
      <c r="F303" s="145" t="s">
        <v>314</v>
      </c>
      <c r="G303" s="46" t="s">
        <v>242</v>
      </c>
      <c r="H303" s="143">
        <f t="shared" si="4"/>
        <v>208.8</v>
      </c>
      <c r="I303" s="144">
        <v>208822.52</v>
      </c>
    </row>
    <row r="304" spans="1:9" ht="24.75" x14ac:dyDescent="0.25">
      <c r="A304" s="139" t="s">
        <v>315</v>
      </c>
      <c r="B304" s="45" t="s">
        <v>252</v>
      </c>
      <c r="C304" s="140" t="s">
        <v>240</v>
      </c>
      <c r="D304" s="141" t="s">
        <v>12</v>
      </c>
      <c r="E304" s="142" t="s">
        <v>312</v>
      </c>
      <c r="F304" s="45" t="s">
        <v>295</v>
      </c>
      <c r="G304" s="46" t="s">
        <v>242</v>
      </c>
      <c r="H304" s="143">
        <f t="shared" si="4"/>
        <v>372.9</v>
      </c>
      <c r="I304" s="144">
        <v>372869</v>
      </c>
    </row>
    <row r="305" spans="1:9" ht="24.75" x14ac:dyDescent="0.25">
      <c r="A305" s="139" t="s">
        <v>15</v>
      </c>
      <c r="B305" s="45" t="s">
        <v>246</v>
      </c>
      <c r="C305" s="140" t="s">
        <v>248</v>
      </c>
      <c r="D305" s="141" t="s">
        <v>12</v>
      </c>
      <c r="E305" s="142" t="s">
        <v>312</v>
      </c>
      <c r="F305" s="145" t="s">
        <v>314</v>
      </c>
      <c r="G305" s="46" t="s">
        <v>242</v>
      </c>
      <c r="H305" s="143">
        <f t="shared" si="4"/>
        <v>1129</v>
      </c>
      <c r="I305" s="144">
        <v>1128973.28</v>
      </c>
    </row>
    <row r="306" spans="1:9" ht="24.75" x14ac:dyDescent="0.25">
      <c r="A306" s="139" t="s">
        <v>16</v>
      </c>
      <c r="B306" s="45" t="s">
        <v>246</v>
      </c>
      <c r="C306" s="140" t="s">
        <v>248</v>
      </c>
      <c r="D306" s="141" t="s">
        <v>12</v>
      </c>
      <c r="E306" s="142" t="s">
        <v>312</v>
      </c>
      <c r="F306" s="145" t="s">
        <v>314</v>
      </c>
      <c r="G306" s="46" t="s">
        <v>242</v>
      </c>
      <c r="H306" s="143">
        <f t="shared" si="4"/>
        <v>1481.8</v>
      </c>
      <c r="I306" s="144">
        <v>1481766.95</v>
      </c>
    </row>
    <row r="307" spans="1:9" ht="24.75" x14ac:dyDescent="0.25">
      <c r="A307" s="139" t="s">
        <v>34</v>
      </c>
      <c r="B307" s="45" t="s">
        <v>255</v>
      </c>
      <c r="C307" s="140" t="s">
        <v>240</v>
      </c>
      <c r="D307" s="141" t="s">
        <v>12</v>
      </c>
      <c r="E307" s="142" t="s">
        <v>312</v>
      </c>
      <c r="F307" s="145" t="s">
        <v>313</v>
      </c>
      <c r="G307" s="46" t="s">
        <v>242</v>
      </c>
      <c r="H307" s="143">
        <f t="shared" si="4"/>
        <v>4.5999999999999996</v>
      </c>
      <c r="I307" s="144">
        <v>4586.03</v>
      </c>
    </row>
    <row r="308" spans="1:9" ht="24.75" x14ac:dyDescent="0.25">
      <c r="A308" s="139" t="s">
        <v>34</v>
      </c>
      <c r="B308" s="45" t="s">
        <v>255</v>
      </c>
      <c r="C308" s="140" t="s">
        <v>248</v>
      </c>
      <c r="D308" s="141" t="s">
        <v>12</v>
      </c>
      <c r="E308" s="142" t="s">
        <v>312</v>
      </c>
      <c r="F308" s="145" t="s">
        <v>314</v>
      </c>
      <c r="G308" s="46" t="s">
        <v>242</v>
      </c>
      <c r="H308" s="143">
        <f t="shared" si="4"/>
        <v>698.7</v>
      </c>
      <c r="I308" s="144">
        <v>698747.2</v>
      </c>
    </row>
    <row r="309" spans="1:9" ht="24.75" x14ac:dyDescent="0.25">
      <c r="A309" s="139" t="s">
        <v>23</v>
      </c>
      <c r="B309" s="45" t="s">
        <v>260</v>
      </c>
      <c r="C309" s="140" t="s">
        <v>240</v>
      </c>
      <c r="D309" s="141" t="s">
        <v>12</v>
      </c>
      <c r="E309" s="142" t="s">
        <v>312</v>
      </c>
      <c r="F309" s="45" t="s">
        <v>295</v>
      </c>
      <c r="G309" s="46" t="s">
        <v>242</v>
      </c>
      <c r="H309" s="143">
        <f t="shared" si="4"/>
        <v>46.3</v>
      </c>
      <c r="I309" s="144">
        <v>46286</v>
      </c>
    </row>
    <row r="310" spans="1:9" ht="24.75" x14ac:dyDescent="0.25">
      <c r="A310" s="139" t="s">
        <v>19</v>
      </c>
      <c r="B310" s="45" t="s">
        <v>263</v>
      </c>
      <c r="C310" s="140" t="s">
        <v>240</v>
      </c>
      <c r="D310" s="141" t="s">
        <v>12</v>
      </c>
      <c r="E310" s="142" t="s">
        <v>312</v>
      </c>
      <c r="F310" s="145" t="s">
        <v>313</v>
      </c>
      <c r="G310" s="46" t="s">
        <v>242</v>
      </c>
      <c r="H310" s="143">
        <f t="shared" si="4"/>
        <v>219.7</v>
      </c>
      <c r="I310" s="144">
        <v>219707.02</v>
      </c>
    </row>
    <row r="311" spans="1:9" ht="24.75" x14ac:dyDescent="0.25">
      <c r="A311" s="139" t="s">
        <v>19</v>
      </c>
      <c r="B311" s="45" t="s">
        <v>263</v>
      </c>
      <c r="C311" s="140" t="s">
        <v>248</v>
      </c>
      <c r="D311" s="141" t="s">
        <v>12</v>
      </c>
      <c r="E311" s="142" t="s">
        <v>312</v>
      </c>
      <c r="F311" s="145" t="s">
        <v>314</v>
      </c>
      <c r="G311" s="46" t="s">
        <v>242</v>
      </c>
      <c r="H311" s="143">
        <f t="shared" si="4"/>
        <v>574.6</v>
      </c>
      <c r="I311" s="144">
        <v>574584.37</v>
      </c>
    </row>
    <row r="312" spans="1:9" ht="24.75" x14ac:dyDescent="0.25">
      <c r="A312" s="139" t="s">
        <v>19</v>
      </c>
      <c r="B312" s="45" t="s">
        <v>263</v>
      </c>
      <c r="C312" s="140" t="s">
        <v>240</v>
      </c>
      <c r="D312" s="141" t="s">
        <v>12</v>
      </c>
      <c r="E312" s="142" t="s">
        <v>312</v>
      </c>
      <c r="F312" s="45" t="s">
        <v>295</v>
      </c>
      <c r="G312" s="46" t="s">
        <v>242</v>
      </c>
      <c r="H312" s="143">
        <f t="shared" si="4"/>
        <v>0</v>
      </c>
      <c r="I312" s="144">
        <v>14.2</v>
      </c>
    </row>
    <row r="313" spans="1:9" ht="24.75" x14ac:dyDescent="0.25">
      <c r="A313" s="139" t="s">
        <v>46</v>
      </c>
      <c r="B313" s="45" t="s">
        <v>266</v>
      </c>
      <c r="C313" s="140" t="s">
        <v>248</v>
      </c>
      <c r="D313" s="141" t="s">
        <v>12</v>
      </c>
      <c r="E313" s="142" t="s">
        <v>312</v>
      </c>
      <c r="F313" s="145" t="s">
        <v>314</v>
      </c>
      <c r="G313" s="46" t="s">
        <v>242</v>
      </c>
      <c r="H313" s="143">
        <f t="shared" si="4"/>
        <v>1.2</v>
      </c>
      <c r="I313" s="144">
        <v>1209.79</v>
      </c>
    </row>
    <row r="314" spans="1:9" ht="24.75" x14ac:dyDescent="0.25">
      <c r="A314" s="139" t="s">
        <v>33</v>
      </c>
      <c r="B314" s="45" t="s">
        <v>271</v>
      </c>
      <c r="C314" s="140" t="s">
        <v>248</v>
      </c>
      <c r="D314" s="141" t="s">
        <v>12</v>
      </c>
      <c r="E314" s="142" t="s">
        <v>312</v>
      </c>
      <c r="F314" s="145" t="s">
        <v>314</v>
      </c>
      <c r="G314" s="46" t="s">
        <v>242</v>
      </c>
      <c r="H314" s="143">
        <f t="shared" si="4"/>
        <v>285.8</v>
      </c>
      <c r="I314" s="144">
        <v>285788.53000000003</v>
      </c>
    </row>
    <row r="315" spans="1:9" ht="24.75" x14ac:dyDescent="0.25">
      <c r="A315" s="139" t="s">
        <v>316</v>
      </c>
      <c r="B315" s="45" t="s">
        <v>272</v>
      </c>
      <c r="C315" s="140" t="s">
        <v>248</v>
      </c>
      <c r="D315" s="141" t="s">
        <v>12</v>
      </c>
      <c r="E315" s="142" t="s">
        <v>312</v>
      </c>
      <c r="F315" s="145" t="s">
        <v>314</v>
      </c>
      <c r="G315" s="46" t="s">
        <v>242</v>
      </c>
      <c r="H315" s="143">
        <f t="shared" si="4"/>
        <v>2.7</v>
      </c>
      <c r="I315" s="144">
        <v>2694.01</v>
      </c>
    </row>
    <row r="316" spans="1:9" ht="24.75" x14ac:dyDescent="0.25">
      <c r="A316" s="139" t="s">
        <v>317</v>
      </c>
      <c r="B316" s="45" t="s">
        <v>318</v>
      </c>
      <c r="C316" s="140" t="s">
        <v>240</v>
      </c>
      <c r="D316" s="141" t="s">
        <v>12</v>
      </c>
      <c r="E316" s="142" t="s">
        <v>312</v>
      </c>
      <c r="F316" s="145" t="s">
        <v>313</v>
      </c>
      <c r="G316" s="46" t="s">
        <v>242</v>
      </c>
      <c r="H316" s="143">
        <f t="shared" si="4"/>
        <v>243.9</v>
      </c>
      <c r="I316" s="144">
        <v>243883.78</v>
      </c>
    </row>
    <row r="317" spans="1:9" ht="24.75" x14ac:dyDescent="0.25">
      <c r="A317" s="139" t="s">
        <v>156</v>
      </c>
      <c r="B317" s="45" t="s">
        <v>276</v>
      </c>
      <c r="C317" s="140" t="s">
        <v>248</v>
      </c>
      <c r="D317" s="141" t="s">
        <v>12</v>
      </c>
      <c r="E317" s="142" t="s">
        <v>312</v>
      </c>
      <c r="F317" s="145" t="s">
        <v>314</v>
      </c>
      <c r="G317" s="46" t="s">
        <v>242</v>
      </c>
      <c r="H317" s="143">
        <f t="shared" si="4"/>
        <v>0.3</v>
      </c>
      <c r="I317" s="144">
        <v>286.94</v>
      </c>
    </row>
    <row r="318" spans="1:9" ht="24.75" x14ac:dyDescent="0.25">
      <c r="A318" s="139" t="s">
        <v>282</v>
      </c>
      <c r="B318" s="45" t="s">
        <v>283</v>
      </c>
      <c r="C318" s="140" t="s">
        <v>240</v>
      </c>
      <c r="D318" s="141" t="s">
        <v>12</v>
      </c>
      <c r="E318" s="142" t="s">
        <v>312</v>
      </c>
      <c r="F318" s="145" t="s">
        <v>313</v>
      </c>
      <c r="G318" s="46" t="s">
        <v>242</v>
      </c>
      <c r="H318" s="143">
        <f t="shared" si="4"/>
        <v>307.2</v>
      </c>
      <c r="I318" s="144">
        <v>307244.94</v>
      </c>
    </row>
    <row r="319" spans="1:9" ht="24.75" x14ac:dyDescent="0.25">
      <c r="A319" s="139" t="s">
        <v>288</v>
      </c>
      <c r="B319" s="45" t="s">
        <v>289</v>
      </c>
      <c r="C319" s="140" t="s">
        <v>248</v>
      </c>
      <c r="D319" s="141" t="s">
        <v>12</v>
      </c>
      <c r="E319" s="142" t="s">
        <v>312</v>
      </c>
      <c r="F319" s="145" t="s">
        <v>314</v>
      </c>
      <c r="G319" s="46" t="s">
        <v>242</v>
      </c>
      <c r="H319" s="143">
        <f t="shared" si="4"/>
        <v>68</v>
      </c>
      <c r="I319" s="144">
        <v>67968.5</v>
      </c>
    </row>
    <row r="320" spans="1:9" ht="24.75" x14ac:dyDescent="0.25">
      <c r="A320" s="139" t="s">
        <v>165</v>
      </c>
      <c r="B320" s="45" t="s">
        <v>290</v>
      </c>
      <c r="C320" s="140" t="s">
        <v>248</v>
      </c>
      <c r="D320" s="141" t="s">
        <v>12</v>
      </c>
      <c r="E320" s="142" t="s">
        <v>312</v>
      </c>
      <c r="F320" s="145" t="s">
        <v>314</v>
      </c>
      <c r="G320" s="46" t="s">
        <v>242</v>
      </c>
      <c r="H320" s="143">
        <f t="shared" si="4"/>
        <v>10.5</v>
      </c>
      <c r="I320" s="144">
        <v>10456.51</v>
      </c>
    </row>
    <row r="321" spans="1:9" ht="24.75" x14ac:dyDescent="0.25">
      <c r="A321" s="139" t="s">
        <v>166</v>
      </c>
      <c r="B321" s="45" t="s">
        <v>291</v>
      </c>
      <c r="C321" s="140" t="s">
        <v>240</v>
      </c>
      <c r="D321" s="141" t="s">
        <v>12</v>
      </c>
      <c r="E321" s="142" t="s">
        <v>312</v>
      </c>
      <c r="F321" s="145" t="s">
        <v>313</v>
      </c>
      <c r="G321" s="46" t="s">
        <v>242</v>
      </c>
      <c r="H321" s="143">
        <f t="shared" si="4"/>
        <v>1</v>
      </c>
      <c r="I321" s="144">
        <v>1023</v>
      </c>
    </row>
    <row r="322" spans="1:9" ht="24.75" x14ac:dyDescent="0.25">
      <c r="A322" s="139" t="s">
        <v>36</v>
      </c>
      <c r="B322" s="45" t="s">
        <v>298</v>
      </c>
      <c r="C322" s="140" t="s">
        <v>248</v>
      </c>
      <c r="D322" s="141" t="s">
        <v>12</v>
      </c>
      <c r="E322" s="142" t="s">
        <v>312</v>
      </c>
      <c r="F322" s="145" t="s">
        <v>314</v>
      </c>
      <c r="G322" s="46" t="s">
        <v>242</v>
      </c>
      <c r="H322" s="143">
        <v>13.4</v>
      </c>
      <c r="I322" s="144">
        <v>13455.5</v>
      </c>
    </row>
    <row r="323" spans="1:9" ht="25.5" thickBot="1" x14ac:dyDescent="0.3">
      <c r="A323" s="139" t="s">
        <v>176</v>
      </c>
      <c r="B323" s="45" t="s">
        <v>307</v>
      </c>
      <c r="C323" s="140" t="s">
        <v>248</v>
      </c>
      <c r="D323" s="141" t="s">
        <v>12</v>
      </c>
      <c r="E323" s="142" t="s">
        <v>312</v>
      </c>
      <c r="F323" s="145" t="s">
        <v>314</v>
      </c>
      <c r="G323" s="46" t="s">
        <v>242</v>
      </c>
      <c r="H323" s="143">
        <f t="shared" ref="H323" si="5">ROUND(I323,-2)/1000</f>
        <v>64.099999999999994</v>
      </c>
      <c r="I323" s="144">
        <v>64148.959999999999</v>
      </c>
    </row>
    <row r="324" spans="1:9" ht="15.75" thickBot="1" x14ac:dyDescent="0.3">
      <c r="A324" s="147" t="s">
        <v>338</v>
      </c>
      <c r="B324" s="148"/>
      <c r="C324" s="149"/>
      <c r="D324" s="150"/>
      <c r="E324" s="151"/>
      <c r="F324" s="151"/>
      <c r="G324" s="151"/>
      <c r="H324" s="152">
        <f>SUBTOTAL(9,H299:H323)</f>
        <v>7335.7</v>
      </c>
      <c r="I324" s="153">
        <f>SUBTOTAL(9,I299:I323)</f>
        <v>7335675.7700000014</v>
      </c>
    </row>
    <row r="325" spans="1:9" x14ac:dyDescent="0.25">
      <c r="A325" s="154"/>
      <c r="B325" s="155"/>
      <c r="C325" s="156"/>
      <c r="D325" s="155"/>
      <c r="E325" s="61"/>
      <c r="F325" s="61"/>
      <c r="G325" s="61"/>
      <c r="H325" s="157"/>
      <c r="I325" s="157"/>
    </row>
    <row r="326" spans="1:9" ht="15.75" thickBot="1" x14ac:dyDescent="0.3">
      <c r="A326" s="6" t="s">
        <v>319</v>
      </c>
      <c r="B326" s="6"/>
      <c r="C326" s="6"/>
      <c r="D326" s="6"/>
      <c r="E326" s="6"/>
      <c r="F326" s="6"/>
      <c r="G326" s="6"/>
      <c r="H326" s="6"/>
      <c r="I326" s="6"/>
    </row>
    <row r="327" spans="1:9" x14ac:dyDescent="0.25">
      <c r="A327" s="193" t="s">
        <v>1</v>
      </c>
      <c r="B327" s="196" t="s">
        <v>2</v>
      </c>
      <c r="C327" s="209" t="s">
        <v>52</v>
      </c>
      <c r="D327" s="209" t="s">
        <v>4</v>
      </c>
      <c r="E327" s="199" t="s">
        <v>53</v>
      </c>
      <c r="F327" s="202" t="s">
        <v>54</v>
      </c>
      <c r="G327" s="202" t="s">
        <v>7</v>
      </c>
      <c r="H327" s="211" t="s">
        <v>237</v>
      </c>
      <c r="I327" s="205" t="s">
        <v>238</v>
      </c>
    </row>
    <row r="328" spans="1:9" x14ac:dyDescent="0.25">
      <c r="A328" s="194"/>
      <c r="B328" s="197"/>
      <c r="C328" s="210" t="s">
        <v>3</v>
      </c>
      <c r="D328" s="210"/>
      <c r="E328" s="200"/>
      <c r="F328" s="203"/>
      <c r="G328" s="203"/>
      <c r="H328" s="212"/>
      <c r="I328" s="206"/>
    </row>
    <row r="329" spans="1:9" x14ac:dyDescent="0.25">
      <c r="A329" s="194"/>
      <c r="B329" s="197"/>
      <c r="C329" s="210"/>
      <c r="D329" s="210" t="s">
        <v>4</v>
      </c>
      <c r="E329" s="200"/>
      <c r="F329" s="203"/>
      <c r="G329" s="203"/>
      <c r="H329" s="212"/>
      <c r="I329" s="206"/>
    </row>
    <row r="330" spans="1:9" ht="7.5" customHeight="1" thickBot="1" x14ac:dyDescent="0.3">
      <c r="A330" s="213"/>
      <c r="B330" s="214"/>
      <c r="C330" s="215"/>
      <c r="D330" s="215"/>
      <c r="E330" s="216"/>
      <c r="F330" s="217"/>
      <c r="G330" s="217"/>
      <c r="H330" s="218"/>
      <c r="I330" s="208"/>
    </row>
    <row r="331" spans="1:9" ht="25.5" thickTop="1" x14ac:dyDescent="0.25">
      <c r="A331" s="158" t="s">
        <v>31</v>
      </c>
      <c r="B331" s="145" t="s">
        <v>239</v>
      </c>
      <c r="C331" s="159" t="s">
        <v>320</v>
      </c>
      <c r="D331" s="145" t="s">
        <v>12</v>
      </c>
      <c r="E331" s="142" t="s">
        <v>57</v>
      </c>
      <c r="F331" s="142" t="s">
        <v>321</v>
      </c>
      <c r="G331" s="142" t="s">
        <v>242</v>
      </c>
      <c r="H331" s="143">
        <f t="shared" ref="H331:H359" si="6">ROUND(I331,-2)/1000</f>
        <v>1000</v>
      </c>
      <c r="I331" s="144">
        <v>1000000</v>
      </c>
    </row>
    <row r="332" spans="1:9" ht="24.75" x14ac:dyDescent="0.25">
      <c r="A332" s="139" t="s">
        <v>59</v>
      </c>
      <c r="B332" s="45" t="s">
        <v>246</v>
      </c>
      <c r="C332" s="140" t="s">
        <v>240</v>
      </c>
      <c r="D332" s="141" t="s">
        <v>12</v>
      </c>
      <c r="E332" s="142" t="s">
        <v>13</v>
      </c>
      <c r="F332" s="45" t="s">
        <v>241</v>
      </c>
      <c r="G332" s="46" t="s">
        <v>242</v>
      </c>
      <c r="H332" s="143">
        <f t="shared" si="6"/>
        <v>46.4</v>
      </c>
      <c r="I332" s="144">
        <v>46369</v>
      </c>
    </row>
    <row r="333" spans="1:9" ht="24.75" x14ac:dyDescent="0.25">
      <c r="A333" s="160" t="s">
        <v>59</v>
      </c>
      <c r="B333" s="145" t="s">
        <v>246</v>
      </c>
      <c r="C333" s="159" t="s">
        <v>320</v>
      </c>
      <c r="D333" s="145" t="s">
        <v>12</v>
      </c>
      <c r="E333" s="142" t="s">
        <v>57</v>
      </c>
      <c r="F333" s="142" t="s">
        <v>321</v>
      </c>
      <c r="G333" s="142" t="s">
        <v>242</v>
      </c>
      <c r="H333" s="143">
        <f t="shared" si="6"/>
        <v>900</v>
      </c>
      <c r="I333" s="144">
        <v>900000</v>
      </c>
    </row>
    <row r="334" spans="1:9" x14ac:dyDescent="0.25">
      <c r="A334" s="158" t="s">
        <v>29</v>
      </c>
      <c r="B334" s="145" t="s">
        <v>252</v>
      </c>
      <c r="C334" s="159" t="s">
        <v>322</v>
      </c>
      <c r="D334" s="142" t="s">
        <v>12</v>
      </c>
      <c r="E334" s="142" t="s">
        <v>57</v>
      </c>
      <c r="F334" s="142" t="s">
        <v>323</v>
      </c>
      <c r="G334" s="142" t="s">
        <v>242</v>
      </c>
      <c r="H334" s="143">
        <f t="shared" si="6"/>
        <v>68.900000000000006</v>
      </c>
      <c r="I334" s="146">
        <v>68898.429999999993</v>
      </c>
    </row>
    <row r="335" spans="1:9" ht="24.75" x14ac:dyDescent="0.25">
      <c r="A335" s="139" t="s">
        <v>15</v>
      </c>
      <c r="B335" s="45" t="s">
        <v>253</v>
      </c>
      <c r="C335" s="140" t="s">
        <v>240</v>
      </c>
      <c r="D335" s="141" t="s">
        <v>12</v>
      </c>
      <c r="E335" s="142" t="s">
        <v>13</v>
      </c>
      <c r="F335" s="45" t="s">
        <v>241</v>
      </c>
      <c r="G335" s="46" t="s">
        <v>242</v>
      </c>
      <c r="H335" s="143">
        <f t="shared" si="6"/>
        <v>77</v>
      </c>
      <c r="I335" s="144">
        <v>76970</v>
      </c>
    </row>
    <row r="336" spans="1:9" x14ac:dyDescent="0.25">
      <c r="A336" s="139" t="s">
        <v>15</v>
      </c>
      <c r="B336" s="145" t="s">
        <v>253</v>
      </c>
      <c r="C336" s="159" t="s">
        <v>322</v>
      </c>
      <c r="D336" s="142" t="s">
        <v>12</v>
      </c>
      <c r="E336" s="142" t="s">
        <v>57</v>
      </c>
      <c r="F336" s="142" t="s">
        <v>323</v>
      </c>
      <c r="G336" s="142" t="s">
        <v>242</v>
      </c>
      <c r="H336" s="143">
        <f>ROUND(I336,-2)/1000</f>
        <v>172.9</v>
      </c>
      <c r="I336" s="146">
        <v>172863.55</v>
      </c>
    </row>
    <row r="337" spans="1:9" ht="24.75" x14ac:dyDescent="0.25">
      <c r="A337" s="160" t="s">
        <v>15</v>
      </c>
      <c r="B337" s="145" t="s">
        <v>253</v>
      </c>
      <c r="C337" s="159" t="s">
        <v>320</v>
      </c>
      <c r="D337" s="145" t="s">
        <v>12</v>
      </c>
      <c r="E337" s="142" t="s">
        <v>57</v>
      </c>
      <c r="F337" s="142" t="s">
        <v>321</v>
      </c>
      <c r="G337" s="142" t="s">
        <v>242</v>
      </c>
      <c r="H337" s="143">
        <f>ROUND(I337,-2)/1000</f>
        <v>504.1</v>
      </c>
      <c r="I337" s="146">
        <v>504132</v>
      </c>
    </row>
    <row r="338" spans="1:9" ht="24.75" x14ac:dyDescent="0.25">
      <c r="A338" s="139" t="s">
        <v>16</v>
      </c>
      <c r="B338" s="145" t="s">
        <v>254</v>
      </c>
      <c r="C338" s="159" t="s">
        <v>320</v>
      </c>
      <c r="D338" s="145" t="s">
        <v>12</v>
      </c>
      <c r="E338" s="142" t="s">
        <v>57</v>
      </c>
      <c r="F338" s="142" t="s">
        <v>321</v>
      </c>
      <c r="G338" s="142" t="s">
        <v>242</v>
      </c>
      <c r="H338" s="143">
        <f t="shared" si="6"/>
        <v>726</v>
      </c>
      <c r="I338" s="144">
        <v>725991.81</v>
      </c>
    </row>
    <row r="339" spans="1:9" ht="24.75" x14ac:dyDescent="0.25">
      <c r="A339" s="139" t="s">
        <v>30</v>
      </c>
      <c r="B339" s="45" t="s">
        <v>256</v>
      </c>
      <c r="C339" s="140" t="s">
        <v>240</v>
      </c>
      <c r="D339" s="141" t="s">
        <v>12</v>
      </c>
      <c r="E339" s="142" t="s">
        <v>13</v>
      </c>
      <c r="F339" s="45" t="s">
        <v>241</v>
      </c>
      <c r="G339" s="46" t="s">
        <v>242</v>
      </c>
      <c r="H339" s="143">
        <f t="shared" si="6"/>
        <v>75.099999999999994</v>
      </c>
      <c r="I339" s="144">
        <v>75139</v>
      </c>
    </row>
    <row r="340" spans="1:9" x14ac:dyDescent="0.25">
      <c r="A340" s="139" t="s">
        <v>21</v>
      </c>
      <c r="B340" s="145" t="s">
        <v>257</v>
      </c>
      <c r="C340" s="159" t="s">
        <v>322</v>
      </c>
      <c r="D340" s="142" t="s">
        <v>12</v>
      </c>
      <c r="E340" s="142" t="s">
        <v>57</v>
      </c>
      <c r="F340" s="142" t="s">
        <v>323</v>
      </c>
      <c r="G340" s="142" t="s">
        <v>242</v>
      </c>
      <c r="H340" s="143">
        <f t="shared" si="6"/>
        <v>36.1</v>
      </c>
      <c r="I340" s="144">
        <v>36109.43</v>
      </c>
    </row>
    <row r="341" spans="1:9" ht="24.75" x14ac:dyDescent="0.25">
      <c r="A341" s="139" t="s">
        <v>20</v>
      </c>
      <c r="B341" s="45" t="s">
        <v>259</v>
      </c>
      <c r="C341" s="140" t="s">
        <v>240</v>
      </c>
      <c r="D341" s="141" t="s">
        <v>12</v>
      </c>
      <c r="E341" s="142" t="s">
        <v>13</v>
      </c>
      <c r="F341" s="45" t="s">
        <v>241</v>
      </c>
      <c r="G341" s="46" t="s">
        <v>242</v>
      </c>
      <c r="H341" s="143">
        <f t="shared" si="6"/>
        <v>141.80000000000001</v>
      </c>
      <c r="I341" s="144">
        <v>141820</v>
      </c>
    </row>
    <row r="342" spans="1:9" x14ac:dyDescent="0.25">
      <c r="A342" s="139" t="s">
        <v>20</v>
      </c>
      <c r="B342" s="145" t="s">
        <v>259</v>
      </c>
      <c r="C342" s="159" t="s">
        <v>322</v>
      </c>
      <c r="D342" s="142" t="s">
        <v>12</v>
      </c>
      <c r="E342" s="142" t="s">
        <v>57</v>
      </c>
      <c r="F342" s="142" t="s">
        <v>323</v>
      </c>
      <c r="G342" s="142" t="s">
        <v>242</v>
      </c>
      <c r="H342" s="143">
        <f>ROUND(I342,-2)/1000</f>
        <v>42</v>
      </c>
      <c r="I342" s="146">
        <v>41965.61</v>
      </c>
    </row>
    <row r="343" spans="1:9" x14ac:dyDescent="0.25">
      <c r="A343" s="139" t="s">
        <v>23</v>
      </c>
      <c r="B343" s="45" t="s">
        <v>260</v>
      </c>
      <c r="C343" s="158" t="s">
        <v>324</v>
      </c>
      <c r="D343" s="141" t="s">
        <v>12</v>
      </c>
      <c r="E343" s="142" t="s">
        <v>13</v>
      </c>
      <c r="F343" s="45" t="s">
        <v>241</v>
      </c>
      <c r="G343" s="46" t="s">
        <v>242</v>
      </c>
      <c r="H343" s="143">
        <f t="shared" si="6"/>
        <v>9201.2000000000007</v>
      </c>
      <c r="I343" s="146">
        <v>9201193.2200000007</v>
      </c>
    </row>
    <row r="344" spans="1:9" ht="24.75" x14ac:dyDescent="0.25">
      <c r="A344" s="139" t="s">
        <v>23</v>
      </c>
      <c r="B344" s="145" t="s">
        <v>260</v>
      </c>
      <c r="C344" s="159" t="s">
        <v>320</v>
      </c>
      <c r="D344" s="145" t="s">
        <v>12</v>
      </c>
      <c r="E344" s="142" t="s">
        <v>57</v>
      </c>
      <c r="F344" s="142" t="s">
        <v>321</v>
      </c>
      <c r="G344" s="142" t="s">
        <v>242</v>
      </c>
      <c r="H344" s="143">
        <f>ROUND(I344,-2)/1000</f>
        <v>778.7</v>
      </c>
      <c r="I344" s="144">
        <v>778658</v>
      </c>
    </row>
    <row r="345" spans="1:9" x14ac:dyDescent="0.25">
      <c r="A345" s="158" t="s">
        <v>19</v>
      </c>
      <c r="B345" s="145" t="s">
        <v>263</v>
      </c>
      <c r="C345" s="159" t="s">
        <v>322</v>
      </c>
      <c r="D345" s="142" t="s">
        <v>12</v>
      </c>
      <c r="E345" s="142" t="s">
        <v>57</v>
      </c>
      <c r="F345" s="142" t="s">
        <v>323</v>
      </c>
      <c r="G345" s="142" t="s">
        <v>242</v>
      </c>
      <c r="H345" s="143">
        <f t="shared" si="6"/>
        <v>109.5</v>
      </c>
      <c r="I345" s="146">
        <v>109542.5</v>
      </c>
    </row>
    <row r="346" spans="1:9" ht="24.75" x14ac:dyDescent="0.25">
      <c r="A346" s="161" t="s">
        <v>19</v>
      </c>
      <c r="B346" s="145" t="s">
        <v>263</v>
      </c>
      <c r="C346" s="159" t="s">
        <v>320</v>
      </c>
      <c r="D346" s="145" t="s">
        <v>12</v>
      </c>
      <c r="E346" s="142" t="s">
        <v>57</v>
      </c>
      <c r="F346" s="142" t="s">
        <v>321</v>
      </c>
      <c r="G346" s="142" t="s">
        <v>242</v>
      </c>
      <c r="H346" s="143">
        <f>ROUND(I346,-2)/1000</f>
        <v>742.7</v>
      </c>
      <c r="I346" s="146">
        <v>742739</v>
      </c>
    </row>
    <row r="347" spans="1:9" ht="24.75" x14ac:dyDescent="0.25">
      <c r="A347" s="139" t="s">
        <v>194</v>
      </c>
      <c r="B347" s="45" t="s">
        <v>264</v>
      </c>
      <c r="C347" s="140" t="s">
        <v>240</v>
      </c>
      <c r="D347" s="141" t="s">
        <v>12</v>
      </c>
      <c r="E347" s="142" t="s">
        <v>13</v>
      </c>
      <c r="F347" s="45" t="s">
        <v>241</v>
      </c>
      <c r="G347" s="46" t="s">
        <v>242</v>
      </c>
      <c r="H347" s="143">
        <f t="shared" si="6"/>
        <v>58.5</v>
      </c>
      <c r="I347" s="144">
        <v>58480</v>
      </c>
    </row>
    <row r="348" spans="1:9" x14ac:dyDescent="0.25">
      <c r="A348" s="160" t="s">
        <v>194</v>
      </c>
      <c r="B348" s="145" t="s">
        <v>264</v>
      </c>
      <c r="C348" s="159" t="s">
        <v>322</v>
      </c>
      <c r="D348" s="142" t="s">
        <v>12</v>
      </c>
      <c r="E348" s="142" t="s">
        <v>57</v>
      </c>
      <c r="F348" s="142" t="s">
        <v>323</v>
      </c>
      <c r="G348" s="142" t="s">
        <v>242</v>
      </c>
      <c r="H348" s="143">
        <f>ROUND(I348,-2)/1000</f>
        <v>24.6</v>
      </c>
      <c r="I348" s="146">
        <v>24600</v>
      </c>
    </row>
    <row r="349" spans="1:9" ht="24.75" x14ac:dyDescent="0.25">
      <c r="A349" s="139" t="s">
        <v>82</v>
      </c>
      <c r="B349" s="45" t="s">
        <v>267</v>
      </c>
      <c r="C349" s="158" t="s">
        <v>325</v>
      </c>
      <c r="D349" s="141" t="s">
        <v>12</v>
      </c>
      <c r="E349" s="142" t="s">
        <v>13</v>
      </c>
      <c r="F349" s="45" t="s">
        <v>244</v>
      </c>
      <c r="G349" s="46" t="s">
        <v>242</v>
      </c>
      <c r="H349" s="143">
        <v>0.4</v>
      </c>
      <c r="I349" s="146">
        <v>411.25</v>
      </c>
    </row>
    <row r="350" spans="1:9" ht="24.75" x14ac:dyDescent="0.25">
      <c r="A350" s="139" t="s">
        <v>32</v>
      </c>
      <c r="B350" s="45" t="s">
        <v>268</v>
      </c>
      <c r="C350" s="140" t="s">
        <v>240</v>
      </c>
      <c r="D350" s="141" t="s">
        <v>12</v>
      </c>
      <c r="E350" s="142" t="s">
        <v>13</v>
      </c>
      <c r="F350" s="45" t="s">
        <v>241</v>
      </c>
      <c r="G350" s="46" t="s">
        <v>242</v>
      </c>
      <c r="H350" s="143">
        <f t="shared" ref="H350" si="7">ROUND(I350,-2)/1000</f>
        <v>4.8</v>
      </c>
      <c r="I350" s="144">
        <v>4800</v>
      </c>
    </row>
    <row r="351" spans="1:9" x14ac:dyDescent="0.25">
      <c r="A351" s="161" t="s">
        <v>40</v>
      </c>
      <c r="B351" s="145" t="s">
        <v>269</v>
      </c>
      <c r="C351" s="159" t="s">
        <v>322</v>
      </c>
      <c r="D351" s="142" t="s">
        <v>12</v>
      </c>
      <c r="E351" s="142" t="s">
        <v>57</v>
      </c>
      <c r="F351" s="142" t="s">
        <v>323</v>
      </c>
      <c r="G351" s="142" t="s">
        <v>242</v>
      </c>
      <c r="H351" s="143">
        <v>78.3</v>
      </c>
      <c r="I351" s="144">
        <v>78350</v>
      </c>
    </row>
    <row r="352" spans="1:9" x14ac:dyDescent="0.25">
      <c r="A352" s="158" t="s">
        <v>10</v>
      </c>
      <c r="B352" s="145" t="s">
        <v>270</v>
      </c>
      <c r="C352" s="159" t="s">
        <v>322</v>
      </c>
      <c r="D352" s="142" t="s">
        <v>12</v>
      </c>
      <c r="E352" s="142" t="s">
        <v>57</v>
      </c>
      <c r="F352" s="142" t="s">
        <v>323</v>
      </c>
      <c r="G352" s="142" t="s">
        <v>242</v>
      </c>
      <c r="H352" s="143">
        <f t="shared" ref="H352" si="8">ROUND(I352,-2)/1000</f>
        <v>24</v>
      </c>
      <c r="I352" s="146">
        <v>23974</v>
      </c>
    </row>
    <row r="353" spans="1:9" ht="24.75" x14ac:dyDescent="0.25">
      <c r="A353" s="161" t="s">
        <v>10</v>
      </c>
      <c r="B353" s="145" t="s">
        <v>270</v>
      </c>
      <c r="C353" s="159" t="s">
        <v>320</v>
      </c>
      <c r="D353" s="145" t="s">
        <v>12</v>
      </c>
      <c r="E353" s="142" t="s">
        <v>57</v>
      </c>
      <c r="F353" s="142" t="s">
        <v>321</v>
      </c>
      <c r="G353" s="142" t="s">
        <v>242</v>
      </c>
      <c r="H353" s="143">
        <f>ROUND(I353,-2)/1000</f>
        <v>915.2</v>
      </c>
      <c r="I353" s="144">
        <v>915163.79</v>
      </c>
    </row>
    <row r="354" spans="1:9" ht="24.75" x14ac:dyDescent="0.25">
      <c r="A354" s="139" t="s">
        <v>33</v>
      </c>
      <c r="B354" s="45" t="s">
        <v>271</v>
      </c>
      <c r="C354" s="140" t="s">
        <v>240</v>
      </c>
      <c r="D354" s="141" t="s">
        <v>12</v>
      </c>
      <c r="E354" s="142" t="s">
        <v>13</v>
      </c>
      <c r="F354" s="45" t="s">
        <v>241</v>
      </c>
      <c r="G354" s="46" t="s">
        <v>242</v>
      </c>
      <c r="H354" s="143">
        <f t="shared" si="6"/>
        <v>44.8</v>
      </c>
      <c r="I354" s="144">
        <v>44784</v>
      </c>
    </row>
    <row r="355" spans="1:9" x14ac:dyDescent="0.25">
      <c r="A355" s="160" t="s">
        <v>33</v>
      </c>
      <c r="B355" s="145" t="s">
        <v>271</v>
      </c>
      <c r="C355" s="159" t="s">
        <v>322</v>
      </c>
      <c r="D355" s="142" t="s">
        <v>12</v>
      </c>
      <c r="E355" s="142" t="s">
        <v>57</v>
      </c>
      <c r="F355" s="142" t="s">
        <v>323</v>
      </c>
      <c r="G355" s="142" t="s">
        <v>242</v>
      </c>
      <c r="H355" s="143">
        <f t="shared" si="6"/>
        <v>89.8</v>
      </c>
      <c r="I355" s="146">
        <v>89812.25</v>
      </c>
    </row>
    <row r="356" spans="1:9" ht="24.75" x14ac:dyDescent="0.25">
      <c r="A356" s="160" t="s">
        <v>33</v>
      </c>
      <c r="B356" s="145" t="s">
        <v>271</v>
      </c>
      <c r="C356" s="159" t="s">
        <v>320</v>
      </c>
      <c r="D356" s="145" t="s">
        <v>12</v>
      </c>
      <c r="E356" s="142" t="s">
        <v>57</v>
      </c>
      <c r="F356" s="142" t="s">
        <v>321</v>
      </c>
      <c r="G356" s="142" t="s">
        <v>242</v>
      </c>
      <c r="H356" s="143">
        <f>ROUND(I356,-2)/1000</f>
        <v>914.8</v>
      </c>
      <c r="I356" s="146">
        <v>914787</v>
      </c>
    </row>
    <row r="357" spans="1:9" ht="24.75" x14ac:dyDescent="0.25">
      <c r="A357" s="139" t="s">
        <v>317</v>
      </c>
      <c r="B357" s="45" t="s">
        <v>318</v>
      </c>
      <c r="C357" s="140" t="s">
        <v>240</v>
      </c>
      <c r="D357" s="141" t="s">
        <v>12</v>
      </c>
      <c r="E357" s="142" t="s">
        <v>13</v>
      </c>
      <c r="F357" s="45" t="s">
        <v>241</v>
      </c>
      <c r="G357" s="46" t="s">
        <v>242</v>
      </c>
      <c r="H357" s="143">
        <f t="shared" si="6"/>
        <v>12.8</v>
      </c>
      <c r="I357" s="144">
        <v>12800</v>
      </c>
    </row>
    <row r="358" spans="1:9" x14ac:dyDescent="0.25">
      <c r="A358" s="139" t="s">
        <v>154</v>
      </c>
      <c r="B358" s="145" t="s">
        <v>273</v>
      </c>
      <c r="C358" s="159" t="s">
        <v>322</v>
      </c>
      <c r="D358" s="142" t="s">
        <v>12</v>
      </c>
      <c r="E358" s="142" t="s">
        <v>57</v>
      </c>
      <c r="F358" s="142" t="s">
        <v>323</v>
      </c>
      <c r="G358" s="142" t="s">
        <v>242</v>
      </c>
      <c r="H358" s="143">
        <f t="shared" si="6"/>
        <v>72.400000000000006</v>
      </c>
      <c r="I358" s="144">
        <v>72378.45</v>
      </c>
    </row>
    <row r="359" spans="1:9" ht="24.75" x14ac:dyDescent="0.25">
      <c r="A359" s="139" t="s">
        <v>274</v>
      </c>
      <c r="B359" s="45" t="s">
        <v>275</v>
      </c>
      <c r="C359" s="140" t="s">
        <v>240</v>
      </c>
      <c r="D359" s="141" t="s">
        <v>12</v>
      </c>
      <c r="E359" s="142" t="s">
        <v>13</v>
      </c>
      <c r="F359" s="45" t="s">
        <v>241</v>
      </c>
      <c r="G359" s="46" t="s">
        <v>242</v>
      </c>
      <c r="H359" s="143">
        <f t="shared" si="6"/>
        <v>12.8</v>
      </c>
      <c r="I359" s="144">
        <v>12800</v>
      </c>
    </row>
    <row r="360" spans="1:9" x14ac:dyDescent="0.25">
      <c r="A360" s="139" t="s">
        <v>274</v>
      </c>
      <c r="B360" s="145" t="s">
        <v>275</v>
      </c>
      <c r="C360" s="159" t="s">
        <v>322</v>
      </c>
      <c r="D360" s="142" t="s">
        <v>12</v>
      </c>
      <c r="E360" s="142" t="s">
        <v>57</v>
      </c>
      <c r="F360" s="142" t="s">
        <v>323</v>
      </c>
      <c r="G360" s="142" t="s">
        <v>242</v>
      </c>
      <c r="H360" s="143">
        <f>ROUND(I360,-2)/1000</f>
        <v>72.099999999999994</v>
      </c>
      <c r="I360" s="144">
        <v>72086</v>
      </c>
    </row>
    <row r="361" spans="1:9" ht="24.75" x14ac:dyDescent="0.25">
      <c r="A361" s="139" t="s">
        <v>277</v>
      </c>
      <c r="B361" s="45" t="s">
        <v>278</v>
      </c>
      <c r="C361" s="158" t="s">
        <v>325</v>
      </c>
      <c r="D361" s="141" t="s">
        <v>12</v>
      </c>
      <c r="E361" s="142" t="s">
        <v>13</v>
      </c>
      <c r="F361" s="45" t="s">
        <v>244</v>
      </c>
      <c r="G361" s="46" t="s">
        <v>242</v>
      </c>
      <c r="H361" s="143">
        <v>0</v>
      </c>
      <c r="I361" s="144">
        <v>25</v>
      </c>
    </row>
    <row r="362" spans="1:9" ht="24.75" x14ac:dyDescent="0.25">
      <c r="A362" s="139" t="s">
        <v>279</v>
      </c>
      <c r="B362" s="45" t="s">
        <v>280</v>
      </c>
      <c r="C362" s="158" t="s">
        <v>325</v>
      </c>
      <c r="D362" s="141" t="s">
        <v>12</v>
      </c>
      <c r="E362" s="142" t="s">
        <v>13</v>
      </c>
      <c r="F362" s="45" t="s">
        <v>244</v>
      </c>
      <c r="G362" s="46" t="s">
        <v>242</v>
      </c>
      <c r="H362" s="143">
        <v>0.2</v>
      </c>
      <c r="I362" s="146">
        <v>222.25</v>
      </c>
    </row>
    <row r="363" spans="1:9" x14ac:dyDescent="0.25">
      <c r="A363" s="139" t="s">
        <v>160</v>
      </c>
      <c r="B363" s="145" t="s">
        <v>285</v>
      </c>
      <c r="C363" s="159" t="s">
        <v>322</v>
      </c>
      <c r="D363" s="142" t="s">
        <v>12</v>
      </c>
      <c r="E363" s="142" t="s">
        <v>57</v>
      </c>
      <c r="F363" s="142" t="s">
        <v>323</v>
      </c>
      <c r="G363" s="142" t="s">
        <v>242</v>
      </c>
      <c r="H363" s="143">
        <f t="shared" ref="H363:H366" si="9">ROUND(I363,-2)/1000</f>
        <v>39.9</v>
      </c>
      <c r="I363" s="146">
        <v>39934.5</v>
      </c>
    </row>
    <row r="364" spans="1:9" ht="24.75" x14ac:dyDescent="0.25">
      <c r="A364" s="139" t="s">
        <v>326</v>
      </c>
      <c r="B364" s="45" t="s">
        <v>327</v>
      </c>
      <c r="C364" s="140" t="s">
        <v>240</v>
      </c>
      <c r="D364" s="141" t="s">
        <v>12</v>
      </c>
      <c r="E364" s="142" t="s">
        <v>13</v>
      </c>
      <c r="F364" s="45" t="s">
        <v>241</v>
      </c>
      <c r="G364" s="46" t="s">
        <v>242</v>
      </c>
      <c r="H364" s="143">
        <f t="shared" si="9"/>
        <v>2.9</v>
      </c>
      <c r="I364" s="144">
        <v>2920</v>
      </c>
    </row>
    <row r="365" spans="1:9" ht="24.75" x14ac:dyDescent="0.25">
      <c r="A365" s="161" t="s">
        <v>288</v>
      </c>
      <c r="B365" s="145" t="s">
        <v>289</v>
      </c>
      <c r="C365" s="159" t="s">
        <v>320</v>
      </c>
      <c r="D365" s="145" t="s">
        <v>12</v>
      </c>
      <c r="E365" s="142" t="s">
        <v>57</v>
      </c>
      <c r="F365" s="142" t="s">
        <v>321</v>
      </c>
      <c r="G365" s="142" t="s">
        <v>242</v>
      </c>
      <c r="H365" s="143">
        <f t="shared" si="9"/>
        <v>400</v>
      </c>
      <c r="I365" s="144">
        <v>400000</v>
      </c>
    </row>
    <row r="366" spans="1:9" x14ac:dyDescent="0.25">
      <c r="A366" s="158" t="s">
        <v>300</v>
      </c>
      <c r="B366" s="145" t="s">
        <v>301</v>
      </c>
      <c r="C366" s="159" t="s">
        <v>322</v>
      </c>
      <c r="D366" s="142" t="s">
        <v>12</v>
      </c>
      <c r="E366" s="142" t="s">
        <v>57</v>
      </c>
      <c r="F366" s="142" t="s">
        <v>323</v>
      </c>
      <c r="G366" s="142" t="s">
        <v>242</v>
      </c>
      <c r="H366" s="143">
        <f t="shared" si="9"/>
        <v>7.5</v>
      </c>
      <c r="I366" s="146">
        <v>7514.5</v>
      </c>
    </row>
    <row r="367" spans="1:9" ht="24.75" x14ac:dyDescent="0.25">
      <c r="A367" s="139" t="s">
        <v>174</v>
      </c>
      <c r="B367" s="45" t="s">
        <v>302</v>
      </c>
      <c r="C367" s="158" t="s">
        <v>325</v>
      </c>
      <c r="D367" s="141" t="s">
        <v>12</v>
      </c>
      <c r="E367" s="142" t="s">
        <v>13</v>
      </c>
      <c r="F367" s="45" t="s">
        <v>244</v>
      </c>
      <c r="G367" s="46" t="s">
        <v>242</v>
      </c>
      <c r="H367" s="143">
        <v>2.7</v>
      </c>
      <c r="I367" s="146">
        <v>2679.75</v>
      </c>
    </row>
    <row r="368" spans="1:9" ht="24.75" x14ac:dyDescent="0.25">
      <c r="A368" s="139" t="s">
        <v>175</v>
      </c>
      <c r="B368" s="45" t="s">
        <v>303</v>
      </c>
      <c r="C368" s="158" t="s">
        <v>325</v>
      </c>
      <c r="D368" s="141" t="s">
        <v>12</v>
      </c>
      <c r="E368" s="142" t="s">
        <v>13</v>
      </c>
      <c r="F368" s="45" t="s">
        <v>244</v>
      </c>
      <c r="G368" s="46" t="s">
        <v>242</v>
      </c>
      <c r="H368" s="143">
        <v>0</v>
      </c>
      <c r="I368" s="146">
        <v>9.5</v>
      </c>
    </row>
    <row r="369" spans="1:9" ht="24.75" x14ac:dyDescent="0.25">
      <c r="A369" s="139" t="s">
        <v>305</v>
      </c>
      <c r="B369" s="45" t="s">
        <v>306</v>
      </c>
      <c r="C369" s="158" t="s">
        <v>325</v>
      </c>
      <c r="D369" s="141" t="s">
        <v>12</v>
      </c>
      <c r="E369" s="142" t="s">
        <v>13</v>
      </c>
      <c r="F369" s="45" t="s">
        <v>244</v>
      </c>
      <c r="G369" s="46" t="s">
        <v>242</v>
      </c>
      <c r="H369" s="143">
        <v>0.1</v>
      </c>
      <c r="I369" s="146">
        <v>51.75</v>
      </c>
    </row>
    <row r="370" spans="1:9" ht="24.75" x14ac:dyDescent="0.25">
      <c r="A370" s="139" t="s">
        <v>197</v>
      </c>
      <c r="B370" s="45" t="s">
        <v>309</v>
      </c>
      <c r="C370" s="140" t="s">
        <v>240</v>
      </c>
      <c r="D370" s="141" t="s">
        <v>12</v>
      </c>
      <c r="E370" s="142" t="s">
        <v>13</v>
      </c>
      <c r="F370" s="45" t="s">
        <v>241</v>
      </c>
      <c r="G370" s="46" t="s">
        <v>242</v>
      </c>
      <c r="H370" s="143">
        <f>ROUND(I370,-2)/1000</f>
        <v>25.7</v>
      </c>
      <c r="I370" s="144">
        <v>25650</v>
      </c>
    </row>
    <row r="371" spans="1:9" x14ac:dyDescent="0.25">
      <c r="A371" s="158" t="s">
        <v>197</v>
      </c>
      <c r="B371" s="145" t="s">
        <v>309</v>
      </c>
      <c r="C371" s="159" t="s">
        <v>322</v>
      </c>
      <c r="D371" s="142" t="s">
        <v>12</v>
      </c>
      <c r="E371" s="142" t="s">
        <v>57</v>
      </c>
      <c r="F371" s="142" t="s">
        <v>323</v>
      </c>
      <c r="G371" s="142" t="s">
        <v>242</v>
      </c>
      <c r="H371" s="143">
        <f t="shared" ref="H371:H372" si="10">ROUND(I371,-2)/1000</f>
        <v>238.4</v>
      </c>
      <c r="I371" s="146">
        <v>238414.47</v>
      </c>
    </row>
    <row r="372" spans="1:9" ht="25.5" thickBot="1" x14ac:dyDescent="0.3">
      <c r="A372" s="161" t="s">
        <v>197</v>
      </c>
      <c r="B372" s="145" t="s">
        <v>309</v>
      </c>
      <c r="C372" s="159" t="s">
        <v>320</v>
      </c>
      <c r="D372" s="145" t="s">
        <v>12</v>
      </c>
      <c r="E372" s="142" t="s">
        <v>57</v>
      </c>
      <c r="F372" s="142" t="s">
        <v>321</v>
      </c>
      <c r="G372" s="142" t="s">
        <v>242</v>
      </c>
      <c r="H372" s="143">
        <f t="shared" si="10"/>
        <v>700</v>
      </c>
      <c r="I372" s="146">
        <v>700000</v>
      </c>
    </row>
    <row r="373" spans="1:9" ht="15.75" thickBot="1" x14ac:dyDescent="0.3">
      <c r="A373" s="147" t="s">
        <v>339</v>
      </c>
      <c r="B373" s="148"/>
      <c r="C373" s="162"/>
      <c r="D373" s="148"/>
      <c r="E373" s="151"/>
      <c r="F373" s="151"/>
      <c r="G373" s="151"/>
      <c r="H373" s="163">
        <f>SUBTOTAL(9,H331:H372)</f>
        <v>18365.100000000002</v>
      </c>
      <c r="I373" s="153">
        <f>SUBTOTAL(9,I331:I372)</f>
        <v>18365040.009999998</v>
      </c>
    </row>
    <row r="374" spans="1:9" x14ac:dyDescent="0.25">
      <c r="A374" s="164"/>
      <c r="B374" s="165"/>
      <c r="C374" s="166"/>
      <c r="D374" s="165"/>
      <c r="E374" s="167"/>
      <c r="F374" s="167"/>
      <c r="G374" s="167"/>
      <c r="H374" s="168"/>
      <c r="I374" s="168"/>
    </row>
    <row r="375" spans="1:9" ht="15.75" thickBot="1" x14ac:dyDescent="0.3">
      <c r="A375" s="6" t="s">
        <v>328</v>
      </c>
      <c r="B375" s="6"/>
      <c r="C375" s="6"/>
      <c r="D375" s="6"/>
      <c r="E375" s="6"/>
      <c r="F375" s="6"/>
      <c r="G375" s="6"/>
      <c r="H375" s="6"/>
      <c r="I375" s="6"/>
    </row>
    <row r="376" spans="1:9" x14ac:dyDescent="0.25">
      <c r="A376" s="193" t="s">
        <v>1</v>
      </c>
      <c r="B376" s="196" t="s">
        <v>2</v>
      </c>
      <c r="C376" s="209" t="s">
        <v>52</v>
      </c>
      <c r="D376" s="209" t="s">
        <v>4</v>
      </c>
      <c r="E376" s="199" t="s">
        <v>53</v>
      </c>
      <c r="F376" s="202" t="s">
        <v>54</v>
      </c>
      <c r="G376" s="202" t="s">
        <v>7</v>
      </c>
      <c r="H376" s="211" t="s">
        <v>237</v>
      </c>
      <c r="I376" s="205" t="s">
        <v>238</v>
      </c>
    </row>
    <row r="377" spans="1:9" x14ac:dyDescent="0.25">
      <c r="A377" s="194"/>
      <c r="B377" s="197"/>
      <c r="C377" s="210" t="s">
        <v>3</v>
      </c>
      <c r="D377" s="210"/>
      <c r="E377" s="200"/>
      <c r="F377" s="203"/>
      <c r="G377" s="203"/>
      <c r="H377" s="212"/>
      <c r="I377" s="206"/>
    </row>
    <row r="378" spans="1:9" x14ac:dyDescent="0.25">
      <c r="A378" s="194"/>
      <c r="B378" s="197"/>
      <c r="C378" s="210"/>
      <c r="D378" s="210" t="s">
        <v>4</v>
      </c>
      <c r="E378" s="200"/>
      <c r="F378" s="203"/>
      <c r="G378" s="203"/>
      <c r="H378" s="212"/>
      <c r="I378" s="206"/>
    </row>
    <row r="379" spans="1:9" x14ac:dyDescent="0.25">
      <c r="A379" s="158" t="s">
        <v>29</v>
      </c>
      <c r="B379" s="145" t="s">
        <v>252</v>
      </c>
      <c r="C379" s="159" t="s">
        <v>322</v>
      </c>
      <c r="D379" s="145" t="s">
        <v>12</v>
      </c>
      <c r="E379" s="142" t="s">
        <v>329</v>
      </c>
      <c r="F379" s="142" t="s">
        <v>330</v>
      </c>
      <c r="G379" s="142" t="s">
        <v>242</v>
      </c>
      <c r="H379" s="143">
        <f t="shared" ref="H379:H392" si="11">ROUND(I379,-2)/1000</f>
        <v>277.10000000000002</v>
      </c>
      <c r="I379" s="146">
        <v>277090</v>
      </c>
    </row>
    <row r="380" spans="1:9" x14ac:dyDescent="0.25">
      <c r="A380" s="158" t="s">
        <v>15</v>
      </c>
      <c r="B380" s="145" t="s">
        <v>253</v>
      </c>
      <c r="C380" s="159" t="s">
        <v>322</v>
      </c>
      <c r="D380" s="145" t="s">
        <v>12</v>
      </c>
      <c r="E380" s="142" t="s">
        <v>329</v>
      </c>
      <c r="F380" s="142" t="s">
        <v>330</v>
      </c>
      <c r="G380" s="142" t="s">
        <v>242</v>
      </c>
      <c r="H380" s="143">
        <v>469.7</v>
      </c>
      <c r="I380" s="146">
        <v>469649.4</v>
      </c>
    </row>
    <row r="381" spans="1:9" x14ac:dyDescent="0.25">
      <c r="A381" s="158" t="s">
        <v>21</v>
      </c>
      <c r="B381" s="145" t="s">
        <v>257</v>
      </c>
      <c r="C381" s="159" t="s">
        <v>322</v>
      </c>
      <c r="D381" s="145" t="s">
        <v>12</v>
      </c>
      <c r="E381" s="142" t="s">
        <v>329</v>
      </c>
      <c r="F381" s="142" t="s">
        <v>330</v>
      </c>
      <c r="G381" s="142" t="s">
        <v>242</v>
      </c>
      <c r="H381" s="143">
        <f t="shared" si="11"/>
        <v>1319.5</v>
      </c>
      <c r="I381" s="146">
        <v>1319475.76</v>
      </c>
    </row>
    <row r="382" spans="1:9" x14ac:dyDescent="0.25">
      <c r="A382" s="158" t="s">
        <v>20</v>
      </c>
      <c r="B382" s="145" t="s">
        <v>259</v>
      </c>
      <c r="C382" s="159" t="s">
        <v>322</v>
      </c>
      <c r="D382" s="145" t="s">
        <v>12</v>
      </c>
      <c r="E382" s="142" t="s">
        <v>329</v>
      </c>
      <c r="F382" s="142" t="s">
        <v>330</v>
      </c>
      <c r="G382" s="142" t="s">
        <v>242</v>
      </c>
      <c r="H382" s="143">
        <f t="shared" si="11"/>
        <v>89</v>
      </c>
      <c r="I382" s="146">
        <v>89019</v>
      </c>
    </row>
    <row r="383" spans="1:9" x14ac:dyDescent="0.25">
      <c r="A383" s="158" t="s">
        <v>23</v>
      </c>
      <c r="B383" s="145" t="s">
        <v>260</v>
      </c>
      <c r="C383" s="159" t="s">
        <v>322</v>
      </c>
      <c r="D383" s="145" t="s">
        <v>12</v>
      </c>
      <c r="E383" s="142" t="s">
        <v>329</v>
      </c>
      <c r="F383" s="142" t="s">
        <v>330</v>
      </c>
      <c r="G383" s="142" t="s">
        <v>242</v>
      </c>
      <c r="H383" s="143">
        <f t="shared" si="11"/>
        <v>351.9</v>
      </c>
      <c r="I383" s="146">
        <v>351942.62</v>
      </c>
    </row>
    <row r="384" spans="1:9" x14ac:dyDescent="0.25">
      <c r="A384" s="158" t="s">
        <v>19</v>
      </c>
      <c r="B384" s="145" t="s">
        <v>263</v>
      </c>
      <c r="C384" s="159" t="s">
        <v>322</v>
      </c>
      <c r="D384" s="145" t="s">
        <v>12</v>
      </c>
      <c r="E384" s="142" t="s">
        <v>329</v>
      </c>
      <c r="F384" s="142" t="s">
        <v>330</v>
      </c>
      <c r="G384" s="142" t="s">
        <v>242</v>
      </c>
      <c r="H384" s="143">
        <f t="shared" si="11"/>
        <v>507.9</v>
      </c>
      <c r="I384" s="146">
        <v>507906.84</v>
      </c>
    </row>
    <row r="385" spans="1:9" x14ac:dyDescent="0.25">
      <c r="A385" s="158" t="s">
        <v>40</v>
      </c>
      <c r="B385" s="145" t="s">
        <v>269</v>
      </c>
      <c r="C385" s="159" t="s">
        <v>322</v>
      </c>
      <c r="D385" s="145" t="s">
        <v>12</v>
      </c>
      <c r="E385" s="142" t="s">
        <v>329</v>
      </c>
      <c r="F385" s="142" t="s">
        <v>330</v>
      </c>
      <c r="G385" s="142" t="s">
        <v>242</v>
      </c>
      <c r="H385" s="143">
        <f t="shared" si="11"/>
        <v>279.2</v>
      </c>
      <c r="I385" s="146">
        <v>279207.5</v>
      </c>
    </row>
    <row r="386" spans="1:9" x14ac:dyDescent="0.25">
      <c r="A386" s="158" t="s">
        <v>10</v>
      </c>
      <c r="B386" s="145" t="s">
        <v>270</v>
      </c>
      <c r="C386" s="159" t="s">
        <v>322</v>
      </c>
      <c r="D386" s="145" t="s">
        <v>12</v>
      </c>
      <c r="E386" s="142" t="s">
        <v>329</v>
      </c>
      <c r="F386" s="142" t="s">
        <v>330</v>
      </c>
      <c r="G386" s="142" t="s">
        <v>242</v>
      </c>
      <c r="H386" s="143">
        <f t="shared" si="11"/>
        <v>85.9</v>
      </c>
      <c r="I386" s="146">
        <v>85910</v>
      </c>
    </row>
    <row r="387" spans="1:9" x14ac:dyDescent="0.25">
      <c r="A387" s="158" t="s">
        <v>33</v>
      </c>
      <c r="B387" s="145" t="s">
        <v>271</v>
      </c>
      <c r="C387" s="159" t="s">
        <v>322</v>
      </c>
      <c r="D387" s="145" t="s">
        <v>12</v>
      </c>
      <c r="E387" s="142" t="s">
        <v>329</v>
      </c>
      <c r="F387" s="142" t="s">
        <v>330</v>
      </c>
      <c r="G387" s="142" t="s">
        <v>242</v>
      </c>
      <c r="H387" s="143">
        <f t="shared" si="11"/>
        <v>50.5</v>
      </c>
      <c r="I387" s="146">
        <v>50457</v>
      </c>
    </row>
    <row r="388" spans="1:9" x14ac:dyDescent="0.25">
      <c r="A388" s="158" t="s">
        <v>154</v>
      </c>
      <c r="B388" s="145" t="s">
        <v>273</v>
      </c>
      <c r="C388" s="159" t="s">
        <v>322</v>
      </c>
      <c r="D388" s="145" t="s">
        <v>12</v>
      </c>
      <c r="E388" s="142" t="s">
        <v>329</v>
      </c>
      <c r="F388" s="142" t="s">
        <v>330</v>
      </c>
      <c r="G388" s="142" t="s">
        <v>242</v>
      </c>
      <c r="H388" s="143">
        <f t="shared" si="11"/>
        <v>84.4</v>
      </c>
      <c r="I388" s="146">
        <v>84425.5</v>
      </c>
    </row>
    <row r="389" spans="1:9" x14ac:dyDescent="0.25">
      <c r="A389" s="158" t="s">
        <v>274</v>
      </c>
      <c r="B389" s="145" t="s">
        <v>275</v>
      </c>
      <c r="C389" s="159" t="s">
        <v>322</v>
      </c>
      <c r="D389" s="145" t="s">
        <v>12</v>
      </c>
      <c r="E389" s="142" t="s">
        <v>329</v>
      </c>
      <c r="F389" s="142" t="s">
        <v>330</v>
      </c>
      <c r="G389" s="142" t="s">
        <v>242</v>
      </c>
      <c r="H389" s="143">
        <f t="shared" si="11"/>
        <v>49</v>
      </c>
      <c r="I389" s="146">
        <v>49022</v>
      </c>
    </row>
    <row r="390" spans="1:9" x14ac:dyDescent="0.25">
      <c r="A390" s="158" t="s">
        <v>277</v>
      </c>
      <c r="B390" s="145" t="s">
        <v>278</v>
      </c>
      <c r="C390" s="159" t="s">
        <v>322</v>
      </c>
      <c r="D390" s="145" t="s">
        <v>12</v>
      </c>
      <c r="E390" s="142" t="s">
        <v>329</v>
      </c>
      <c r="F390" s="142" t="s">
        <v>330</v>
      </c>
      <c r="G390" s="142" t="s">
        <v>242</v>
      </c>
      <c r="H390" s="143">
        <f t="shared" si="11"/>
        <v>49.9</v>
      </c>
      <c r="I390" s="146">
        <v>49912.5</v>
      </c>
    </row>
    <row r="391" spans="1:9" x14ac:dyDescent="0.25">
      <c r="A391" s="158" t="s">
        <v>160</v>
      </c>
      <c r="B391" s="145" t="s">
        <v>285</v>
      </c>
      <c r="C391" s="159" t="s">
        <v>322</v>
      </c>
      <c r="D391" s="145" t="s">
        <v>12</v>
      </c>
      <c r="E391" s="142" t="s">
        <v>329</v>
      </c>
      <c r="F391" s="142" t="s">
        <v>330</v>
      </c>
      <c r="G391" s="142" t="s">
        <v>242</v>
      </c>
      <c r="H391" s="143">
        <f t="shared" si="11"/>
        <v>109.6</v>
      </c>
      <c r="I391" s="146">
        <v>109641.5</v>
      </c>
    </row>
    <row r="392" spans="1:9" x14ac:dyDescent="0.25">
      <c r="A392" s="158" t="s">
        <v>300</v>
      </c>
      <c r="B392" s="145" t="s">
        <v>301</v>
      </c>
      <c r="C392" s="159" t="s">
        <v>322</v>
      </c>
      <c r="D392" s="145" t="s">
        <v>12</v>
      </c>
      <c r="E392" s="142" t="s">
        <v>329</v>
      </c>
      <c r="F392" s="142" t="s">
        <v>330</v>
      </c>
      <c r="G392" s="142" t="s">
        <v>242</v>
      </c>
      <c r="H392" s="143">
        <f t="shared" si="11"/>
        <v>229.2</v>
      </c>
      <c r="I392" s="146">
        <v>229213.53</v>
      </c>
    </row>
    <row r="393" spans="1:9" ht="15.75" thickBot="1" x14ac:dyDescent="0.3">
      <c r="A393" s="158" t="s">
        <v>197</v>
      </c>
      <c r="B393" s="145" t="s">
        <v>309</v>
      </c>
      <c r="C393" s="159" t="s">
        <v>322</v>
      </c>
      <c r="D393" s="145" t="s">
        <v>12</v>
      </c>
      <c r="E393" s="142" t="s">
        <v>329</v>
      </c>
      <c r="F393" s="142" t="s">
        <v>330</v>
      </c>
      <c r="G393" s="142" t="s">
        <v>242</v>
      </c>
      <c r="H393" s="143">
        <v>220.7</v>
      </c>
      <c r="I393" s="146">
        <v>220643.82</v>
      </c>
    </row>
    <row r="394" spans="1:9" ht="15.75" thickBot="1" x14ac:dyDescent="0.3">
      <c r="A394" s="147" t="s">
        <v>339</v>
      </c>
      <c r="B394" s="148"/>
      <c r="C394" s="162"/>
      <c r="D394" s="148"/>
      <c r="E394" s="151"/>
      <c r="F394" s="151"/>
      <c r="G394" s="151"/>
      <c r="H394" s="152">
        <f>SUBTOTAL(9,H379:H393)</f>
        <v>4173.5</v>
      </c>
      <c r="I394" s="153">
        <f>SUBTOTAL(9,I379:I393)</f>
        <v>4173516.9699999997</v>
      </c>
    </row>
    <row r="395" spans="1:9" x14ac:dyDescent="0.25">
      <c r="A395" s="164"/>
      <c r="B395" s="165"/>
      <c r="C395" s="166"/>
      <c r="D395" s="165"/>
      <c r="E395" s="167"/>
      <c r="F395" s="167"/>
      <c r="G395" s="167"/>
      <c r="H395" s="168"/>
      <c r="I395" s="168"/>
    </row>
    <row r="396" spans="1:9" ht="15.75" thickBot="1" x14ac:dyDescent="0.3">
      <c r="A396" s="6" t="s">
        <v>331</v>
      </c>
      <c r="B396" s="6"/>
      <c r="C396" s="6"/>
      <c r="D396" s="6"/>
      <c r="E396" s="6"/>
      <c r="F396" s="6"/>
      <c r="G396" s="6"/>
      <c r="H396" s="6"/>
      <c r="I396" s="6"/>
    </row>
    <row r="397" spans="1:9" ht="15.75" thickBot="1" x14ac:dyDescent="0.3">
      <c r="A397" s="190" t="s">
        <v>332</v>
      </c>
      <c r="B397" s="191"/>
      <c r="C397" s="191"/>
      <c r="D397" s="191"/>
      <c r="E397" s="191"/>
      <c r="F397" s="191"/>
      <c r="G397" s="191"/>
      <c r="H397" s="191"/>
      <c r="I397" s="192"/>
    </row>
    <row r="398" spans="1:9" x14ac:dyDescent="0.25">
      <c r="A398" s="193" t="s">
        <v>68</v>
      </c>
      <c r="B398" s="196" t="s">
        <v>2</v>
      </c>
      <c r="C398" s="196" t="s">
        <v>52</v>
      </c>
      <c r="D398" s="196" t="s">
        <v>4</v>
      </c>
      <c r="E398" s="199" t="s">
        <v>53</v>
      </c>
      <c r="F398" s="202" t="s">
        <v>54</v>
      </c>
      <c r="G398" s="202" t="s">
        <v>7</v>
      </c>
      <c r="H398" s="202" t="s">
        <v>333</v>
      </c>
      <c r="I398" s="205" t="s">
        <v>61</v>
      </c>
    </row>
    <row r="399" spans="1:9" x14ac:dyDescent="0.25">
      <c r="A399" s="194"/>
      <c r="B399" s="197"/>
      <c r="C399" s="197" t="s">
        <v>3</v>
      </c>
      <c r="D399" s="197"/>
      <c r="E399" s="200"/>
      <c r="F399" s="203"/>
      <c r="G399" s="203"/>
      <c r="H399" s="203"/>
      <c r="I399" s="206"/>
    </row>
    <row r="400" spans="1:9" x14ac:dyDescent="0.25">
      <c r="A400" s="194"/>
      <c r="B400" s="197"/>
      <c r="C400" s="197"/>
      <c r="D400" s="197" t="s">
        <v>4</v>
      </c>
      <c r="E400" s="200"/>
      <c r="F400" s="203"/>
      <c r="G400" s="203"/>
      <c r="H400" s="203"/>
      <c r="I400" s="206"/>
    </row>
    <row r="401" spans="1:9" ht="5.25" customHeight="1" thickBot="1" x14ac:dyDescent="0.3">
      <c r="A401" s="195"/>
      <c r="B401" s="198"/>
      <c r="C401" s="198"/>
      <c r="D401" s="198"/>
      <c r="E401" s="201"/>
      <c r="F401" s="204"/>
      <c r="G401" s="204"/>
      <c r="H401" s="204"/>
      <c r="I401" s="207"/>
    </row>
    <row r="402" spans="1:9" ht="15.75" thickBot="1" x14ac:dyDescent="0.3">
      <c r="A402" s="169" t="s">
        <v>70</v>
      </c>
      <c r="B402" s="141" t="s">
        <v>334</v>
      </c>
      <c r="C402" s="170" t="s">
        <v>81</v>
      </c>
      <c r="D402" s="171" t="s">
        <v>73</v>
      </c>
      <c r="E402" s="172" t="s">
        <v>72</v>
      </c>
      <c r="F402" s="187" t="s">
        <v>335</v>
      </c>
      <c r="G402" s="172" t="s">
        <v>242</v>
      </c>
      <c r="H402" s="173">
        <f>H292+H324</f>
        <v>14887.800000000001</v>
      </c>
      <c r="I402" s="174">
        <f>I292+I324</f>
        <v>14887805.830000002</v>
      </c>
    </row>
    <row r="403" spans="1:9" ht="15.75" thickBot="1" x14ac:dyDescent="0.3">
      <c r="A403" s="175"/>
      <c r="B403" s="176"/>
      <c r="C403" s="177" t="s">
        <v>74</v>
      </c>
      <c r="D403" s="178"/>
      <c r="E403" s="178"/>
      <c r="F403" s="176"/>
      <c r="G403" s="178"/>
      <c r="H403" s="179">
        <f>SUM(H402:H402)</f>
        <v>14887.800000000001</v>
      </c>
      <c r="I403" s="180">
        <f>SUM(I402:I402)</f>
        <v>14887805.830000002</v>
      </c>
    </row>
    <row r="404" spans="1:9" ht="15.75" thickBot="1" x14ac:dyDescent="0.3">
      <c r="A404" s="3"/>
      <c r="B404" s="3"/>
      <c r="C404" s="3"/>
      <c r="H404" s="3"/>
      <c r="I404" s="3"/>
    </row>
    <row r="405" spans="1:9" ht="15.75" thickBot="1" x14ac:dyDescent="0.3">
      <c r="A405" s="190" t="s">
        <v>67</v>
      </c>
      <c r="B405" s="191"/>
      <c r="C405" s="191"/>
      <c r="D405" s="191"/>
      <c r="E405" s="191"/>
      <c r="F405" s="191"/>
      <c r="G405" s="191"/>
      <c r="H405" s="191"/>
      <c r="I405" s="192"/>
    </row>
    <row r="406" spans="1:9" x14ac:dyDescent="0.25">
      <c r="A406" s="193" t="s">
        <v>68</v>
      </c>
      <c r="B406" s="196" t="s">
        <v>2</v>
      </c>
      <c r="C406" s="196" t="s">
        <v>52</v>
      </c>
      <c r="D406" s="196" t="s">
        <v>4</v>
      </c>
      <c r="E406" s="199" t="s">
        <v>53</v>
      </c>
      <c r="F406" s="202" t="s">
        <v>54</v>
      </c>
      <c r="G406" s="202" t="s">
        <v>7</v>
      </c>
      <c r="H406" s="202" t="s">
        <v>333</v>
      </c>
      <c r="I406" s="205" t="s">
        <v>61</v>
      </c>
    </row>
    <row r="407" spans="1:9" x14ac:dyDescent="0.25">
      <c r="A407" s="194"/>
      <c r="B407" s="197"/>
      <c r="C407" s="197" t="s">
        <v>3</v>
      </c>
      <c r="D407" s="197"/>
      <c r="E407" s="200"/>
      <c r="F407" s="203"/>
      <c r="G407" s="203"/>
      <c r="H407" s="203"/>
      <c r="I407" s="206"/>
    </row>
    <row r="408" spans="1:9" x14ac:dyDescent="0.25">
      <c r="A408" s="194"/>
      <c r="B408" s="197"/>
      <c r="C408" s="197"/>
      <c r="D408" s="197" t="s">
        <v>4</v>
      </c>
      <c r="E408" s="200"/>
      <c r="F408" s="203"/>
      <c r="G408" s="203"/>
      <c r="H408" s="203"/>
      <c r="I408" s="206"/>
    </row>
    <row r="409" spans="1:9" ht="4.5" customHeight="1" thickBot="1" x14ac:dyDescent="0.3">
      <c r="A409" s="195"/>
      <c r="B409" s="198"/>
      <c r="C409" s="198"/>
      <c r="D409" s="198"/>
      <c r="E409" s="201"/>
      <c r="F409" s="204"/>
      <c r="G409" s="204"/>
      <c r="H409" s="204"/>
      <c r="I409" s="207"/>
    </row>
    <row r="410" spans="1:9" ht="15.75" thickBot="1" x14ac:dyDescent="0.3">
      <c r="A410" s="181" t="s">
        <v>70</v>
      </c>
      <c r="B410" s="141" t="s">
        <v>334</v>
      </c>
      <c r="C410" s="170" t="s">
        <v>67</v>
      </c>
      <c r="D410" s="182" t="s">
        <v>73</v>
      </c>
      <c r="E410" s="172" t="s">
        <v>72</v>
      </c>
      <c r="F410" s="187" t="s">
        <v>335</v>
      </c>
      <c r="G410" s="183" t="s">
        <v>242</v>
      </c>
      <c r="H410" s="173">
        <f>H373+H394</f>
        <v>22538.600000000002</v>
      </c>
      <c r="I410" s="184">
        <f>I373+I394</f>
        <v>22538556.979999997</v>
      </c>
    </row>
    <row r="411" spans="1:9" ht="15.75" thickBot="1" x14ac:dyDescent="0.3">
      <c r="A411" s="185"/>
      <c r="B411" s="186"/>
      <c r="C411" s="177" t="s">
        <v>74</v>
      </c>
      <c r="D411" s="178"/>
      <c r="E411" s="178"/>
      <c r="F411" s="176"/>
      <c r="G411" s="178"/>
      <c r="H411" s="179">
        <f>SUM(H410:H410)</f>
        <v>22538.600000000002</v>
      </c>
      <c r="I411" s="180">
        <f>SUM(I410:I410)</f>
        <v>22538556.979999997</v>
      </c>
    </row>
  </sheetData>
  <mergeCells count="94">
    <mergeCell ref="A167:I167"/>
    <mergeCell ref="A168:A171"/>
    <mergeCell ref="B168:B171"/>
    <mergeCell ref="C168:C171"/>
    <mergeCell ref="D168:D171"/>
    <mergeCell ref="E168:E171"/>
    <mergeCell ref="F168:F171"/>
    <mergeCell ref="G168:G171"/>
    <mergeCell ref="H168:H171"/>
    <mergeCell ref="I168:I171"/>
    <mergeCell ref="G100:G103"/>
    <mergeCell ref="H100:H103"/>
    <mergeCell ref="I100:I103"/>
    <mergeCell ref="F131:F134"/>
    <mergeCell ref="G131:G134"/>
    <mergeCell ref="F100:F103"/>
    <mergeCell ref="H131:H134"/>
    <mergeCell ref="I131:I134"/>
    <mergeCell ref="A131:A134"/>
    <mergeCell ref="B131:B134"/>
    <mergeCell ref="C131:C134"/>
    <mergeCell ref="D131:D134"/>
    <mergeCell ref="E131:E134"/>
    <mergeCell ref="A100:A103"/>
    <mergeCell ref="B100:B103"/>
    <mergeCell ref="C100:C103"/>
    <mergeCell ref="D100:D103"/>
    <mergeCell ref="E100:E103"/>
    <mergeCell ref="A176:I176"/>
    <mergeCell ref="F177:F180"/>
    <mergeCell ref="G177:G180"/>
    <mergeCell ref="H177:H180"/>
    <mergeCell ref="I177:I180"/>
    <mergeCell ref="A177:A180"/>
    <mergeCell ref="B177:B180"/>
    <mergeCell ref="C177:C180"/>
    <mergeCell ref="D177:D180"/>
    <mergeCell ref="E177:E180"/>
    <mergeCell ref="I190:I193"/>
    <mergeCell ref="A295:A298"/>
    <mergeCell ref="B295:B298"/>
    <mergeCell ref="C295:C298"/>
    <mergeCell ref="D295:D298"/>
    <mergeCell ref="E295:E298"/>
    <mergeCell ref="F295:F298"/>
    <mergeCell ref="G295:G298"/>
    <mergeCell ref="H295:H298"/>
    <mergeCell ref="I295:I298"/>
    <mergeCell ref="A190:A193"/>
    <mergeCell ref="B190:B193"/>
    <mergeCell ref="C190:C193"/>
    <mergeCell ref="D190:D193"/>
    <mergeCell ref="E190:E193"/>
    <mergeCell ref="F190:F193"/>
    <mergeCell ref="G190:G193"/>
    <mergeCell ref="H190:H193"/>
    <mergeCell ref="F327:F330"/>
    <mergeCell ref="G327:G330"/>
    <mergeCell ref="H327:H330"/>
    <mergeCell ref="I327:I330"/>
    <mergeCell ref="A376:A378"/>
    <mergeCell ref="B376:B378"/>
    <mergeCell ref="C376:C378"/>
    <mergeCell ref="D376:D378"/>
    <mergeCell ref="E376:E378"/>
    <mergeCell ref="F376:F378"/>
    <mergeCell ref="G376:G378"/>
    <mergeCell ref="H376:H378"/>
    <mergeCell ref="I376:I378"/>
    <mergeCell ref="A327:A330"/>
    <mergeCell ref="B327:B330"/>
    <mergeCell ref="C327:C330"/>
    <mergeCell ref="D327:D330"/>
    <mergeCell ref="E327:E330"/>
    <mergeCell ref="A397:I397"/>
    <mergeCell ref="A398:A401"/>
    <mergeCell ref="B398:B401"/>
    <mergeCell ref="C398:C401"/>
    <mergeCell ref="D398:D401"/>
    <mergeCell ref="E398:E401"/>
    <mergeCell ref="F398:F401"/>
    <mergeCell ref="G398:G401"/>
    <mergeCell ref="H398:H401"/>
    <mergeCell ref="I398:I401"/>
    <mergeCell ref="A405:I405"/>
    <mergeCell ref="A406:A409"/>
    <mergeCell ref="B406:B409"/>
    <mergeCell ref="C406:C409"/>
    <mergeCell ref="D406:D409"/>
    <mergeCell ref="E406:E409"/>
    <mergeCell ref="F406:F409"/>
    <mergeCell ref="G406:G409"/>
    <mergeCell ref="H406:H409"/>
    <mergeCell ref="I406:I409"/>
  </mergeCells>
  <phoneticPr fontId="16" type="noConversion"/>
  <pageMargins left="0.70866141732283472" right="0.70866141732283472" top="0.78740157480314965" bottom="0.78740157480314965" header="0.31496062992125984" footer="0.31496062992125984"/>
  <pageSetup paperSize="9" scale="8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doklad 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Fialová Yvona (MHMP, ROZ)</dc:creator>
  <cp:lastModifiedBy>Černoch Michail (MHMP, OVO)</cp:lastModifiedBy>
  <cp:lastPrinted>2022-04-07T13:33:23Z</cp:lastPrinted>
  <dcterms:created xsi:type="dcterms:W3CDTF">2020-03-12T08:47:16Z</dcterms:created>
  <dcterms:modified xsi:type="dcterms:W3CDTF">2022-06-17T03:51:40Z</dcterms:modified>
</cp:coreProperties>
</file>