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965" windowWidth="15330" windowHeight="4485"/>
  </bookViews>
  <sheets>
    <sheet name="Výnosy a náklady" sheetId="5" r:id="rId1"/>
  </sheets>
  <definedNames>
    <definedName name="_xlnm.Print_Area" localSheetId="0">'Výnosy a náklady'!$A$1:$H$49</definedName>
  </definedNames>
  <calcPr calcId="145621"/>
</workbook>
</file>

<file path=xl/calcChain.xml><?xml version="1.0" encoding="utf-8"?>
<calcChain xmlns="http://schemas.openxmlformats.org/spreadsheetml/2006/main">
  <c r="C21" i="5" l="1"/>
  <c r="G21" i="5" s="1"/>
  <c r="F22" i="5"/>
  <c r="E22" i="5"/>
  <c r="D22" i="5"/>
  <c r="B22" i="5"/>
  <c r="C22" i="5" l="1"/>
  <c r="C15" i="5"/>
  <c r="C32" i="5" l="1"/>
  <c r="G32" i="5" s="1"/>
  <c r="C31" i="5"/>
  <c r="G31" i="5" s="1"/>
  <c r="C30" i="5"/>
  <c r="G30" i="5" s="1"/>
  <c r="C27" i="5" l="1"/>
  <c r="G27" i="5" s="1"/>
  <c r="C41" i="5" l="1"/>
  <c r="G41" i="5" s="1"/>
  <c r="C39" i="5"/>
  <c r="G39" i="5" s="1"/>
  <c r="C29" i="5"/>
  <c r="G29" i="5" s="1"/>
  <c r="C25" i="5"/>
  <c r="G25" i="5" s="1"/>
  <c r="C24" i="5"/>
  <c r="G24" i="5" s="1"/>
  <c r="F26" i="5"/>
  <c r="E26" i="5"/>
  <c r="B26" i="5"/>
  <c r="D26" i="5"/>
  <c r="F13" i="5"/>
  <c r="C9" i="5"/>
  <c r="G9" i="5" s="1"/>
  <c r="B13" i="5"/>
  <c r="E13" i="5"/>
  <c r="C12" i="5"/>
  <c r="G12" i="5" s="1"/>
  <c r="C38" i="5"/>
  <c r="G38" i="5" s="1"/>
  <c r="C35" i="5"/>
  <c r="G35" i="5" s="1"/>
  <c r="C28" i="5"/>
  <c r="G28" i="5" s="1"/>
  <c r="C10" i="5"/>
  <c r="G10" i="5" s="1"/>
  <c r="C33" i="5"/>
  <c r="G33" i="5" s="1"/>
  <c r="C34" i="5"/>
  <c r="G34" i="5" s="1"/>
  <c r="C36" i="5"/>
  <c r="G36" i="5" s="1"/>
  <c r="C37" i="5"/>
  <c r="G37" i="5" s="1"/>
  <c r="D13" i="5"/>
  <c r="C18" i="5"/>
  <c r="G18" i="5" s="1"/>
  <c r="G15" i="5"/>
  <c r="C19" i="5"/>
  <c r="G19" i="5" s="1"/>
  <c r="C20" i="5"/>
  <c r="G20" i="5" s="1"/>
  <c r="C17" i="5"/>
  <c r="G17" i="5" s="1"/>
  <c r="C11" i="5"/>
  <c r="G11" i="5" s="1"/>
  <c r="C16" i="5"/>
  <c r="G16" i="5" s="1"/>
  <c r="G22" i="5" l="1"/>
  <c r="C26" i="5"/>
  <c r="G26" i="5" s="1"/>
  <c r="E40" i="5"/>
  <c r="D40" i="5"/>
  <c r="B40" i="5"/>
  <c r="F40" i="5"/>
  <c r="C13" i="5"/>
  <c r="G13" i="5"/>
  <c r="C40" i="5" l="1"/>
  <c r="G40" i="5"/>
  <c r="G43" i="5" s="1"/>
</calcChain>
</file>

<file path=xl/sharedStrings.xml><?xml version="1.0" encoding="utf-8"?>
<sst xmlns="http://schemas.openxmlformats.org/spreadsheetml/2006/main" count="54" uniqueCount="54">
  <si>
    <t>v tis. Kč</t>
  </si>
  <si>
    <t>Oblast hodnocení</t>
  </si>
  <si>
    <t>Výnosy</t>
  </si>
  <si>
    <t>Náklady</t>
  </si>
  <si>
    <t>Poznámka</t>
  </si>
  <si>
    <t>úplata</t>
  </si>
  <si>
    <t xml:space="preserve">služby </t>
  </si>
  <si>
    <t>opravy</t>
  </si>
  <si>
    <t>výsledek</t>
  </si>
  <si>
    <t>správci</t>
  </si>
  <si>
    <t>a údržba</t>
  </si>
  <si>
    <t>VAS</t>
  </si>
  <si>
    <t>Solid</t>
  </si>
  <si>
    <t>Kolektory Praha</t>
  </si>
  <si>
    <r>
      <t xml:space="preserve">Trade Centre </t>
    </r>
    <r>
      <rPr>
        <sz val="7"/>
        <rFont val="Arial"/>
        <family val="2"/>
        <charset val="238"/>
      </rPr>
      <t xml:space="preserve"> </t>
    </r>
  </si>
  <si>
    <t>Centra</t>
  </si>
  <si>
    <t>Acton</t>
  </si>
  <si>
    <t>Odpisy nedobytných pohledávek</t>
  </si>
  <si>
    <t>Daň z příjmů z vlastní HČ HMP</t>
  </si>
  <si>
    <t>CELKEM HČ HMP bez MČ</t>
  </si>
  <si>
    <t>Z toho náklady na:</t>
  </si>
  <si>
    <t>Daň z příjmů MČ</t>
  </si>
  <si>
    <t>Hospodářský výsledek po zdanění za vlastní HČ HMP</t>
  </si>
  <si>
    <t xml:space="preserve"> náklady</t>
  </si>
  <si>
    <t>a ostatní</t>
  </si>
  <si>
    <t>PMC Facility</t>
  </si>
  <si>
    <t>Tvorba opravných položek</t>
  </si>
  <si>
    <t>Hospodář-</t>
  </si>
  <si>
    <t>ský</t>
  </si>
  <si>
    <t>Sdružení Centra-Austis</t>
  </si>
  <si>
    <t>Správa pozemků celkem</t>
  </si>
  <si>
    <t>Acton (správa pozemků)</t>
  </si>
  <si>
    <t>Urbia</t>
  </si>
  <si>
    <t>Hospodářská činnost - odbor RFD</t>
  </si>
  <si>
    <t>Odpisy HIM u komerčně využívaných objektů</t>
  </si>
  <si>
    <t>Správa nebytových objektů a staveb celkem</t>
  </si>
  <si>
    <t>Správa nebytových objektů a staveb dle správců</t>
  </si>
  <si>
    <t>Správa bytových objektů dle správců</t>
  </si>
  <si>
    <t>Správa bytových objektů celkem</t>
  </si>
  <si>
    <t>Správa pozemků dle správců</t>
  </si>
  <si>
    <t>Uplatnění cen při prodejích majetku</t>
  </si>
  <si>
    <t>Rezerva na havárie a nepředvídatelné výdaje</t>
  </si>
  <si>
    <t>Liga servis</t>
  </si>
  <si>
    <t>Hospodářská činnost - ostatní odbory MHMP</t>
  </si>
  <si>
    <t>Hospodářská činnost - odbor OBF</t>
  </si>
  <si>
    <t>Návrh plánu hospodářské činnosti vlastního hl.m. Prahy na rok 2018</t>
  </si>
  <si>
    <t>Rozvojové projekty Praha</t>
  </si>
  <si>
    <t>Pronájmy objektů a pozemků v HOM - bez PVS</t>
  </si>
  <si>
    <t>Pronájmy objektů v HOM - PVS</t>
  </si>
  <si>
    <t>Prodej nemovitostí v HOM</t>
  </si>
  <si>
    <t>Ostatní hospodářská činnost HOM</t>
  </si>
  <si>
    <t>Technická správa komunikací</t>
  </si>
  <si>
    <t>Správa - Operátor ICT</t>
  </si>
  <si>
    <t>Příloha č. 5 k usnesení Zastupitelstva HMP č. 31/1 ze dne 30. 11.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</si>
</sst>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 CE"/>
      <charset val="238"/>
    </font>
    <font>
      <b/>
      <u/>
      <sz val="10"/>
      <name val="Arial CE"/>
      <charset val="238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/>
  </cellStyleXfs>
  <cellXfs count="126">
    <xf numFmtId="0" fontId="0" fillId="0" borderId="0" xfId="0"/>
    <xf numFmtId="0" fontId="1" fillId="0" borderId="0" xfId="1"/>
    <xf numFmtId="0" fontId="3" fillId="0" borderId="0" xfId="1" applyFont="1" applyAlignment="1">
      <alignment horizontal="right"/>
    </xf>
    <xf numFmtId="0" fontId="3" fillId="0" borderId="0" xfId="1" applyFont="1" applyAlignment="1"/>
    <xf numFmtId="0" fontId="1" fillId="0" borderId="0" xfId="1" applyAlignment="1"/>
    <xf numFmtId="0" fontId="1" fillId="0" borderId="0" xfId="1" applyAlignment="1">
      <alignment horizontal="centerContinuous"/>
    </xf>
    <xf numFmtId="0" fontId="3" fillId="0" borderId="0" xfId="1" applyFont="1"/>
    <xf numFmtId="0" fontId="4" fillId="2" borderId="1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Continuous"/>
    </xf>
    <xf numFmtId="0" fontId="3" fillId="2" borderId="4" xfId="1" applyFont="1" applyFill="1" applyBorder="1" applyAlignment="1">
      <alignment horizontal="centerContinuous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left"/>
    </xf>
    <xf numFmtId="0" fontId="3" fillId="2" borderId="7" xfId="1" applyFont="1" applyFill="1" applyBorder="1"/>
    <xf numFmtId="49" fontId="4" fillId="2" borderId="7" xfId="1" applyNumberFormat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/>
    <xf numFmtId="14" fontId="3" fillId="2" borderId="7" xfId="1" applyNumberFormat="1" applyFont="1" applyFill="1" applyBorder="1"/>
    <xf numFmtId="0" fontId="4" fillId="0" borderId="9" xfId="1" applyFont="1" applyBorder="1" applyAlignment="1">
      <alignment horizontal="left"/>
    </xf>
    <xf numFmtId="164" fontId="6" fillId="0" borderId="0" xfId="1" applyNumberFormat="1" applyFont="1" applyBorder="1" applyAlignment="1">
      <alignment horizontal="right"/>
    </xf>
    <xf numFmtId="3" fontId="6" fillId="2" borderId="10" xfId="1" applyNumberFormat="1" applyFont="1" applyFill="1" applyBorder="1"/>
    <xf numFmtId="164" fontId="5" fillId="2" borderId="11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6" fillId="0" borderId="12" xfId="1" applyFont="1" applyFill="1" applyBorder="1"/>
    <xf numFmtId="164" fontId="5" fillId="0" borderId="11" xfId="1" applyNumberFormat="1" applyFont="1" applyFill="1" applyBorder="1"/>
    <xf numFmtId="0" fontId="6" fillId="0" borderId="13" xfId="1" applyFont="1" applyFill="1" applyBorder="1"/>
    <xf numFmtId="3" fontId="6" fillId="0" borderId="14" xfId="1" applyNumberFormat="1" applyFont="1" applyFill="1" applyBorder="1"/>
    <xf numFmtId="3" fontId="6" fillId="0" borderId="15" xfId="1" applyNumberFormat="1" applyFont="1" applyFill="1" applyBorder="1"/>
    <xf numFmtId="0" fontId="5" fillId="0" borderId="16" xfId="1" applyFont="1" applyFill="1" applyBorder="1"/>
    <xf numFmtId="0" fontId="8" fillId="0" borderId="17" xfId="1" applyFont="1" applyFill="1" applyBorder="1"/>
    <xf numFmtId="3" fontId="6" fillId="0" borderId="18" xfId="1" applyNumberFormat="1" applyFont="1" applyFill="1" applyBorder="1"/>
    <xf numFmtId="3" fontId="6" fillId="0" borderId="19" xfId="1" applyNumberFormat="1" applyFont="1" applyFill="1" applyBorder="1"/>
    <xf numFmtId="3" fontId="8" fillId="0" borderId="20" xfId="1" applyNumberFormat="1" applyFont="1" applyFill="1" applyBorder="1"/>
    <xf numFmtId="0" fontId="5" fillId="0" borderId="21" xfId="1" applyFont="1" applyFill="1" applyBorder="1"/>
    <xf numFmtId="164" fontId="5" fillId="0" borderId="22" xfId="1" applyNumberFormat="1" applyFont="1" applyFill="1" applyBorder="1"/>
    <xf numFmtId="0" fontId="6" fillId="0" borderId="23" xfId="1" applyFont="1" applyFill="1" applyBorder="1"/>
    <xf numFmtId="164" fontId="5" fillId="0" borderId="11" xfId="1" applyNumberFormat="1" applyFont="1" applyFill="1" applyBorder="1" applyAlignment="1">
      <alignment horizontal="right"/>
    </xf>
    <xf numFmtId="0" fontId="6" fillId="0" borderId="24" xfId="1" applyFont="1" applyFill="1" applyBorder="1"/>
    <xf numFmtId="164" fontId="5" fillId="0" borderId="22" xfId="1" applyNumberFormat="1" applyFont="1" applyFill="1" applyBorder="1" applyAlignment="1">
      <alignment horizontal="right"/>
    </xf>
    <xf numFmtId="0" fontId="7" fillId="0" borderId="24" xfId="1" applyFont="1" applyFill="1" applyBorder="1"/>
    <xf numFmtId="49" fontId="5" fillId="0" borderId="22" xfId="1" applyNumberFormat="1" applyFont="1" applyFill="1" applyBorder="1" applyAlignment="1"/>
    <xf numFmtId="0" fontId="6" fillId="0" borderId="25" xfId="1" applyFont="1" applyFill="1" applyBorder="1"/>
    <xf numFmtId="0" fontId="5" fillId="0" borderId="11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49" fontId="9" fillId="0" borderId="0" xfId="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164" fontId="5" fillId="2" borderId="11" xfId="1" applyNumberFormat="1" applyFont="1" applyFill="1" applyBorder="1"/>
    <xf numFmtId="164" fontId="5" fillId="2" borderId="26" xfId="1" applyNumberFormat="1" applyFont="1" applyFill="1" applyBorder="1" applyAlignment="1">
      <alignment horizontal="right"/>
    </xf>
    <xf numFmtId="164" fontId="5" fillId="2" borderId="11" xfId="1" applyNumberFormat="1" applyFont="1" applyFill="1" applyBorder="1" applyAlignment="1"/>
    <xf numFmtId="164" fontId="5" fillId="2" borderId="8" xfId="1" applyNumberFormat="1" applyFont="1" applyFill="1" applyBorder="1" applyAlignment="1">
      <alignment horizontal="right"/>
    </xf>
    <xf numFmtId="0" fontId="2" fillId="0" borderId="0" xfId="1" applyFont="1"/>
    <xf numFmtId="3" fontId="2" fillId="0" borderId="0" xfId="1" applyNumberFormat="1" applyFont="1"/>
    <xf numFmtId="1" fontId="2" fillId="0" borderId="0" xfId="1" applyNumberFormat="1" applyFont="1" applyBorder="1"/>
    <xf numFmtId="0" fontId="6" fillId="0" borderId="27" xfId="1" applyFont="1" applyFill="1" applyBorder="1"/>
    <xf numFmtId="164" fontId="10" fillId="0" borderId="28" xfId="1" applyNumberFormat="1" applyFont="1" applyFill="1" applyBorder="1"/>
    <xf numFmtId="0" fontId="6" fillId="2" borderId="23" xfId="1" applyFont="1" applyFill="1" applyBorder="1"/>
    <xf numFmtId="164" fontId="5" fillId="2" borderId="22" xfId="1" applyNumberFormat="1" applyFont="1" applyFill="1" applyBorder="1" applyAlignment="1">
      <alignment horizontal="right"/>
    </xf>
    <xf numFmtId="0" fontId="11" fillId="0" borderId="0" xfId="1" applyFont="1" applyFill="1"/>
    <xf numFmtId="0" fontId="1" fillId="0" borderId="0" xfId="1" applyFill="1"/>
    <xf numFmtId="0" fontId="0" fillId="0" borderId="0" xfId="1" applyFont="1"/>
    <xf numFmtId="164" fontId="5" fillId="0" borderId="29" xfId="1" applyNumberFormat="1" applyFont="1" applyFill="1" applyBorder="1"/>
    <xf numFmtId="0" fontId="4" fillId="2" borderId="31" xfId="1" applyFont="1" applyFill="1" applyBorder="1"/>
    <xf numFmtId="164" fontId="5" fillId="2" borderId="32" xfId="1" applyNumberFormat="1" applyFont="1" applyFill="1" applyBorder="1" applyAlignment="1">
      <alignment horizontal="right"/>
    </xf>
    <xf numFmtId="164" fontId="5" fillId="0" borderId="32" xfId="1" applyNumberFormat="1" applyFont="1" applyFill="1" applyBorder="1" applyAlignment="1">
      <alignment horizontal="left"/>
    </xf>
    <xf numFmtId="0" fontId="6" fillId="0" borderId="33" xfId="1" applyFont="1" applyFill="1" applyBorder="1"/>
    <xf numFmtId="0" fontId="6" fillId="2" borderId="33" xfId="1" applyFont="1" applyFill="1" applyBorder="1"/>
    <xf numFmtId="164" fontId="5" fillId="2" borderId="34" xfId="1" applyNumberFormat="1" applyFont="1" applyFill="1" applyBorder="1" applyAlignment="1">
      <alignment horizontal="right"/>
    </xf>
    <xf numFmtId="164" fontId="5" fillId="0" borderId="34" xfId="1" applyNumberFormat="1" applyFont="1" applyFill="1" applyBorder="1"/>
    <xf numFmtId="0" fontId="6" fillId="0" borderId="35" xfId="1" applyFont="1" applyFill="1" applyBorder="1"/>
    <xf numFmtId="164" fontId="5" fillId="0" borderId="34" xfId="1" applyNumberFormat="1" applyFont="1" applyFill="1" applyBorder="1" applyAlignment="1">
      <alignment horizontal="right"/>
    </xf>
    <xf numFmtId="0" fontId="6" fillId="0" borderId="33" xfId="1" applyFont="1" applyFill="1" applyBorder="1" applyAlignment="1">
      <alignment wrapText="1"/>
    </xf>
    <xf numFmtId="0" fontId="6" fillId="2" borderId="12" xfId="1" applyFont="1" applyFill="1" applyBorder="1" applyAlignment="1">
      <alignment wrapText="1"/>
    </xf>
    <xf numFmtId="0" fontId="6" fillId="0" borderId="12" xfId="1" applyFont="1" applyFill="1" applyBorder="1" applyAlignment="1">
      <alignment wrapText="1"/>
    </xf>
    <xf numFmtId="0" fontId="4" fillId="2" borderId="17" xfId="1" applyFont="1" applyFill="1" applyBorder="1" applyAlignment="1">
      <alignment wrapText="1"/>
    </xf>
    <xf numFmtId="0" fontId="4" fillId="2" borderId="25" xfId="1" applyFont="1" applyFill="1" applyBorder="1" applyAlignment="1">
      <alignment wrapText="1"/>
    </xf>
    <xf numFmtId="164" fontId="5" fillId="0" borderId="36" xfId="1" applyNumberFormat="1" applyFont="1" applyFill="1" applyBorder="1" applyAlignment="1">
      <alignment horizontal="right"/>
    </xf>
    <xf numFmtId="0" fontId="3" fillId="0" borderId="18" xfId="1" applyFont="1" applyBorder="1"/>
    <xf numFmtId="0" fontId="3" fillId="0" borderId="37" xfId="1" applyFont="1" applyBorder="1"/>
    <xf numFmtId="0" fontId="4" fillId="2" borderId="37" xfId="1" applyFont="1" applyFill="1" applyBorder="1" applyAlignment="1">
      <alignment horizontal="center"/>
    </xf>
    <xf numFmtId="0" fontId="3" fillId="0" borderId="26" xfId="1" applyFont="1" applyBorder="1"/>
    <xf numFmtId="0" fontId="4" fillId="0" borderId="38" xfId="1" applyFont="1" applyFill="1" applyBorder="1" applyAlignment="1">
      <alignment wrapText="1"/>
    </xf>
    <xf numFmtId="0" fontId="6" fillId="2" borderId="12" xfId="1" applyFont="1" applyFill="1" applyBorder="1" applyAlignment="1"/>
    <xf numFmtId="164" fontId="5" fillId="0" borderId="22" xfId="1" applyNumberFormat="1" applyFont="1" applyFill="1" applyBorder="1" applyAlignment="1">
      <alignment horizontal="left"/>
    </xf>
    <xf numFmtId="0" fontId="2" fillId="0" borderId="0" xfId="1" applyFont="1" applyFill="1"/>
    <xf numFmtId="3" fontId="6" fillId="0" borderId="40" xfId="1" applyNumberFormat="1" applyFont="1" applyFill="1" applyBorder="1"/>
    <xf numFmtId="3" fontId="6" fillId="0" borderId="41" xfId="1" applyNumberFormat="1" applyFont="1" applyFill="1" applyBorder="1"/>
    <xf numFmtId="3" fontId="9" fillId="0" borderId="42" xfId="1" applyNumberFormat="1" applyFont="1" applyFill="1" applyBorder="1"/>
    <xf numFmtId="3" fontId="6" fillId="0" borderId="10" xfId="1" applyNumberFormat="1" applyFont="1" applyFill="1" applyBorder="1"/>
    <xf numFmtId="3" fontId="6" fillId="0" borderId="43" xfId="1" applyNumberFormat="1" applyFont="1" applyFill="1" applyBorder="1"/>
    <xf numFmtId="3" fontId="9" fillId="0" borderId="44" xfId="1" applyNumberFormat="1" applyFont="1" applyFill="1" applyBorder="1"/>
    <xf numFmtId="3" fontId="9" fillId="0" borderId="45" xfId="1" applyNumberFormat="1" applyFont="1" applyFill="1" applyBorder="1"/>
    <xf numFmtId="3" fontId="6" fillId="0" borderId="46" xfId="1" applyNumberFormat="1" applyFont="1" applyFill="1" applyBorder="1"/>
    <xf numFmtId="3" fontId="6" fillId="0" borderId="47" xfId="1" applyNumberFormat="1" applyFont="1" applyFill="1" applyBorder="1"/>
    <xf numFmtId="3" fontId="9" fillId="0" borderId="48" xfId="1" applyNumberFormat="1" applyFont="1" applyFill="1" applyBorder="1"/>
    <xf numFmtId="3" fontId="9" fillId="0" borderId="40" xfId="1" applyNumberFormat="1" applyFont="1" applyFill="1" applyBorder="1"/>
    <xf numFmtId="3" fontId="9" fillId="0" borderId="41" xfId="1" applyNumberFormat="1" applyFont="1" applyFill="1" applyBorder="1"/>
    <xf numFmtId="3" fontId="6" fillId="0" borderId="48" xfId="1" applyNumberFormat="1" applyFont="1" applyFill="1" applyBorder="1" applyAlignment="1">
      <alignment horizontal="right"/>
    </xf>
    <xf numFmtId="3" fontId="6" fillId="0" borderId="48" xfId="1" applyNumberFormat="1" applyFont="1" applyFill="1" applyBorder="1"/>
    <xf numFmtId="3" fontId="6" fillId="0" borderId="40" xfId="1" applyNumberFormat="1" applyFont="1" applyFill="1" applyBorder="1" applyAlignment="1">
      <alignment horizontal="right"/>
    </xf>
    <xf numFmtId="3" fontId="2" fillId="0" borderId="10" xfId="1" applyNumberFormat="1" applyFont="1" applyFill="1" applyBorder="1"/>
    <xf numFmtId="3" fontId="6" fillId="0" borderId="49" xfId="1" applyNumberFormat="1" applyFont="1" applyFill="1" applyBorder="1"/>
    <xf numFmtId="3" fontId="6" fillId="0" borderId="50" xfId="1" applyNumberFormat="1" applyFont="1" applyFill="1" applyBorder="1"/>
    <xf numFmtId="3" fontId="6" fillId="0" borderId="51" xfId="1" applyNumberFormat="1" applyFont="1" applyFill="1" applyBorder="1"/>
    <xf numFmtId="3" fontId="6" fillId="0" borderId="10" xfId="1" applyNumberFormat="1" applyFont="1" applyFill="1" applyBorder="1" applyAlignment="1">
      <alignment horizontal="right"/>
    </xf>
    <xf numFmtId="3" fontId="6" fillId="0" borderId="52" xfId="1" applyNumberFormat="1" applyFont="1" applyFill="1" applyBorder="1"/>
    <xf numFmtId="0" fontId="11" fillId="0" borderId="0" xfId="1" applyFont="1"/>
    <xf numFmtId="0" fontId="4" fillId="2" borderId="53" xfId="1" applyFont="1" applyFill="1" applyBorder="1"/>
    <xf numFmtId="164" fontId="5" fillId="2" borderId="36" xfId="1" applyNumberFormat="1" applyFont="1" applyFill="1" applyBorder="1" applyAlignment="1">
      <alignment horizontal="right"/>
    </xf>
    <xf numFmtId="0" fontId="6" fillId="2" borderId="30" xfId="1" applyFont="1" applyFill="1" applyBorder="1"/>
    <xf numFmtId="0" fontId="1" fillId="0" borderId="0" xfId="1" applyFont="1"/>
    <xf numFmtId="0" fontId="1" fillId="0" borderId="0" xfId="1" applyFont="1" applyFill="1"/>
    <xf numFmtId="3" fontId="9" fillId="0" borderId="42" xfId="1" applyNumberFormat="1" applyFont="1" applyFill="1" applyBorder="1" applyAlignment="1">
      <alignment horizontal="right"/>
    </xf>
    <xf numFmtId="0" fontId="6" fillId="0" borderId="54" xfId="1" applyFont="1" applyFill="1" applyBorder="1"/>
    <xf numFmtId="3" fontId="6" fillId="0" borderId="55" xfId="1" applyNumberFormat="1" applyFont="1" applyFill="1" applyBorder="1"/>
    <xf numFmtId="164" fontId="5" fillId="0" borderId="56" xfId="1" applyNumberFormat="1" applyFont="1" applyFill="1" applyBorder="1" applyAlignment="1">
      <alignment horizontal="right"/>
    </xf>
    <xf numFmtId="0" fontId="6" fillId="0" borderId="31" xfId="1" applyFont="1" applyFill="1" applyBorder="1" applyAlignment="1">
      <alignment wrapText="1"/>
    </xf>
    <xf numFmtId="3" fontId="6" fillId="0" borderId="41" xfId="1" applyNumberFormat="1" applyFont="1" applyFill="1" applyBorder="1" applyAlignment="1">
      <alignment horizontal="right"/>
    </xf>
    <xf numFmtId="3" fontId="6" fillId="0" borderId="48" xfId="1" applyNumberFormat="1" applyFont="1" applyFill="1" applyBorder="1" applyAlignment="1"/>
    <xf numFmtId="3" fontId="6" fillId="0" borderId="40" xfId="1" applyNumberFormat="1" applyFont="1" applyFill="1" applyBorder="1" applyAlignment="1"/>
    <xf numFmtId="3" fontId="9" fillId="0" borderId="52" xfId="1" applyNumberFormat="1" applyFont="1" applyFill="1" applyBorder="1"/>
    <xf numFmtId="3" fontId="9" fillId="0" borderId="4" xfId="1" applyNumberFormat="1" applyFont="1" applyFill="1" applyBorder="1"/>
    <xf numFmtId="3" fontId="6" fillId="0" borderId="39" xfId="1" applyNumberFormat="1" applyFont="1" applyFill="1" applyBorder="1"/>
    <xf numFmtId="0" fontId="12" fillId="0" borderId="0" xfId="1" applyFont="1"/>
    <xf numFmtId="0" fontId="13" fillId="0" borderId="0" xfId="1" applyFont="1" applyAlignment="1"/>
  </cellXfs>
  <cellStyles count="2">
    <cellStyle name="Normální" xfId="0" builtinId="0"/>
    <cellStyle name="normální_XKopie - HČ rozp.04-tabulka verze 1 z 7.8.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zoomScale="90" zoomScaleNormal="90" workbookViewId="0">
      <selection activeCell="K6" sqref="K6"/>
    </sheetView>
  </sheetViews>
  <sheetFormatPr defaultColWidth="9.140625" defaultRowHeight="12.75" x14ac:dyDescent="0.2"/>
  <cols>
    <col min="1" max="1" width="23.7109375" style="1" customWidth="1"/>
    <col min="2" max="7" width="8.5703125" style="1" customWidth="1"/>
    <col min="8" max="8" width="13.7109375" style="1" customWidth="1"/>
    <col min="9" max="9" width="2.7109375" style="1" customWidth="1"/>
    <col min="10" max="16384" width="9.140625" style="1"/>
  </cols>
  <sheetData>
    <row r="1" spans="1:12" ht="15.75" x14ac:dyDescent="0.25">
      <c r="A1" s="125" t="s">
        <v>53</v>
      </c>
      <c r="B1" s="3"/>
      <c r="C1" s="3"/>
      <c r="D1" s="3"/>
      <c r="E1" s="3"/>
      <c r="F1" s="3"/>
      <c r="G1" s="3"/>
      <c r="H1" s="4"/>
      <c r="I1" s="5"/>
    </row>
    <row r="2" spans="1:12" x14ac:dyDescent="0.2">
      <c r="A2" s="124" t="s">
        <v>45</v>
      </c>
    </row>
    <row r="3" spans="1:12" ht="13.5" thickBot="1" x14ac:dyDescent="0.25">
      <c r="A3" s="6"/>
      <c r="B3" s="6"/>
      <c r="C3" s="6"/>
      <c r="D3" s="6"/>
      <c r="E3" s="6"/>
      <c r="F3" s="6"/>
      <c r="G3" s="6"/>
      <c r="H3" s="2" t="s">
        <v>0</v>
      </c>
      <c r="I3" s="2"/>
    </row>
    <row r="4" spans="1:12" x14ac:dyDescent="0.2">
      <c r="A4" s="7" t="s">
        <v>1</v>
      </c>
      <c r="B4" s="8" t="s">
        <v>2</v>
      </c>
      <c r="C4" s="8" t="s">
        <v>3</v>
      </c>
      <c r="D4" s="9" t="s">
        <v>20</v>
      </c>
      <c r="E4" s="10"/>
      <c r="F4" s="10"/>
      <c r="G4" s="8" t="s">
        <v>27</v>
      </c>
      <c r="H4" s="11" t="s">
        <v>4</v>
      </c>
      <c r="I4" s="44"/>
      <c r="J4" s="52"/>
    </row>
    <row r="5" spans="1:12" x14ac:dyDescent="0.2">
      <c r="A5" s="12"/>
      <c r="B5" s="13"/>
      <c r="C5" s="13"/>
      <c r="D5" s="14" t="s">
        <v>5</v>
      </c>
      <c r="E5" s="15" t="s">
        <v>6</v>
      </c>
      <c r="F5" s="15" t="s">
        <v>7</v>
      </c>
      <c r="G5" s="15" t="s">
        <v>28</v>
      </c>
      <c r="H5" s="16"/>
      <c r="I5" s="44"/>
      <c r="J5" s="52"/>
    </row>
    <row r="6" spans="1:12" x14ac:dyDescent="0.2">
      <c r="A6" s="12"/>
      <c r="B6" s="17"/>
      <c r="C6" s="13"/>
      <c r="D6" s="14" t="s">
        <v>9</v>
      </c>
      <c r="E6" s="15" t="s">
        <v>24</v>
      </c>
      <c r="F6" s="15" t="s">
        <v>10</v>
      </c>
      <c r="G6" s="15" t="s">
        <v>8</v>
      </c>
      <c r="H6" s="16"/>
      <c r="I6" s="44"/>
      <c r="J6" s="52"/>
    </row>
    <row r="7" spans="1:12" ht="13.5" thickBot="1" x14ac:dyDescent="0.25">
      <c r="A7" s="18"/>
      <c r="B7" s="78"/>
      <c r="C7" s="79"/>
      <c r="D7" s="79"/>
      <c r="E7" s="80" t="s">
        <v>23</v>
      </c>
      <c r="F7" s="79"/>
      <c r="G7" s="79"/>
      <c r="H7" s="81"/>
      <c r="I7" s="45"/>
      <c r="J7" s="52"/>
    </row>
    <row r="8" spans="1:12" ht="22.5" x14ac:dyDescent="0.2">
      <c r="A8" s="76" t="s">
        <v>37</v>
      </c>
      <c r="B8" s="20"/>
      <c r="C8" s="20"/>
      <c r="D8" s="20"/>
      <c r="E8" s="20"/>
      <c r="F8" s="20"/>
      <c r="G8" s="20"/>
      <c r="H8" s="21"/>
      <c r="I8" s="19"/>
      <c r="J8" s="52"/>
    </row>
    <row r="9" spans="1:12" x14ac:dyDescent="0.2">
      <c r="A9" s="40" t="s">
        <v>16</v>
      </c>
      <c r="B9" s="86">
        <v>52300</v>
      </c>
      <c r="C9" s="86">
        <f>D9+E9+F9</f>
        <v>40765</v>
      </c>
      <c r="D9" s="86">
        <v>5250</v>
      </c>
      <c r="E9" s="86">
        <v>19025</v>
      </c>
      <c r="F9" s="86">
        <v>16490</v>
      </c>
      <c r="G9" s="86">
        <f>B9-C9</f>
        <v>11535</v>
      </c>
      <c r="H9" s="39"/>
      <c r="I9" s="19"/>
      <c r="J9" s="52"/>
    </row>
    <row r="10" spans="1:12" x14ac:dyDescent="0.2">
      <c r="A10" s="38" t="s">
        <v>11</v>
      </c>
      <c r="B10" s="86">
        <v>47500</v>
      </c>
      <c r="C10" s="86">
        <f>D10+E10+F10</f>
        <v>47290</v>
      </c>
      <c r="D10" s="86">
        <v>2800</v>
      </c>
      <c r="E10" s="86">
        <v>15690</v>
      </c>
      <c r="F10" s="86">
        <v>28800</v>
      </c>
      <c r="G10" s="86">
        <f>B10-C10</f>
        <v>210</v>
      </c>
      <c r="H10" s="39"/>
      <c r="I10" s="22"/>
      <c r="J10" s="52"/>
    </row>
    <row r="11" spans="1:12" x14ac:dyDescent="0.2">
      <c r="A11" s="38" t="s">
        <v>15</v>
      </c>
      <c r="B11" s="86">
        <v>251000</v>
      </c>
      <c r="C11" s="86">
        <f>D11+E11+F11</f>
        <v>237710</v>
      </c>
      <c r="D11" s="86">
        <v>13500</v>
      </c>
      <c r="E11" s="86">
        <v>89810</v>
      </c>
      <c r="F11" s="86">
        <v>134400</v>
      </c>
      <c r="G11" s="86">
        <f>B11-C11</f>
        <v>13290</v>
      </c>
      <c r="H11" s="39"/>
      <c r="I11" s="19"/>
      <c r="J11" s="52"/>
    </row>
    <row r="12" spans="1:12" x14ac:dyDescent="0.2">
      <c r="A12" s="70" t="s">
        <v>25</v>
      </c>
      <c r="B12" s="118">
        <v>54400</v>
      </c>
      <c r="C12" s="87">
        <f>D12+E12+F12</f>
        <v>36226</v>
      </c>
      <c r="D12" s="87">
        <v>2430</v>
      </c>
      <c r="E12" s="87">
        <v>12896</v>
      </c>
      <c r="F12" s="87">
        <v>20900</v>
      </c>
      <c r="G12" s="87">
        <f>B12-C12</f>
        <v>18174</v>
      </c>
      <c r="H12" s="71"/>
      <c r="I12" s="22"/>
      <c r="J12" s="52"/>
      <c r="L12" s="61"/>
    </row>
    <row r="13" spans="1:12" ht="23.25" thickBot="1" x14ac:dyDescent="0.25">
      <c r="A13" s="82" t="s">
        <v>38</v>
      </c>
      <c r="B13" s="113">
        <f t="shared" ref="B13:G13" si="0">SUM(B9:B12)</f>
        <v>405200</v>
      </c>
      <c r="C13" s="88">
        <f>D13+E13+F13</f>
        <v>361991</v>
      </c>
      <c r="D13" s="88">
        <f t="shared" si="0"/>
        <v>23980</v>
      </c>
      <c r="E13" s="88">
        <f t="shared" si="0"/>
        <v>137421</v>
      </c>
      <c r="F13" s="88">
        <f t="shared" si="0"/>
        <v>200590</v>
      </c>
      <c r="G13" s="88">
        <f t="shared" si="0"/>
        <v>43209</v>
      </c>
      <c r="H13" s="77"/>
      <c r="I13" s="22"/>
      <c r="J13" s="52"/>
    </row>
    <row r="14" spans="1:12" ht="22.5" x14ac:dyDescent="0.2">
      <c r="A14" s="76" t="s">
        <v>36</v>
      </c>
      <c r="B14" s="89"/>
      <c r="C14" s="90"/>
      <c r="D14" s="89"/>
      <c r="E14" s="89"/>
      <c r="F14" s="89"/>
      <c r="G14" s="89"/>
      <c r="H14" s="48"/>
      <c r="I14" s="22"/>
      <c r="J14" s="52"/>
    </row>
    <row r="15" spans="1:12" x14ac:dyDescent="0.2">
      <c r="A15" s="42" t="s">
        <v>12</v>
      </c>
      <c r="B15" s="89">
        <v>250800</v>
      </c>
      <c r="C15" s="94">
        <f>D15+E15+F15</f>
        <v>215975</v>
      </c>
      <c r="D15" s="89">
        <v>19500</v>
      </c>
      <c r="E15" s="89">
        <v>79705</v>
      </c>
      <c r="F15" s="89">
        <v>116770</v>
      </c>
      <c r="G15" s="86">
        <f t="shared" ref="G15:G21" si="1">B15-C15</f>
        <v>34825</v>
      </c>
      <c r="H15" s="25"/>
      <c r="I15" s="22"/>
      <c r="J15" s="53"/>
    </row>
    <row r="16" spans="1:12" x14ac:dyDescent="0.2">
      <c r="A16" s="38" t="s">
        <v>42</v>
      </c>
      <c r="B16" s="86">
        <v>99600</v>
      </c>
      <c r="C16" s="86">
        <f t="shared" ref="C16:C21" si="2">D16+E16+F16</f>
        <v>250750</v>
      </c>
      <c r="D16" s="86">
        <v>33000</v>
      </c>
      <c r="E16" s="86">
        <v>66210</v>
      </c>
      <c r="F16" s="86">
        <v>151540</v>
      </c>
      <c r="G16" s="86">
        <f t="shared" si="1"/>
        <v>-151150</v>
      </c>
      <c r="H16" s="35"/>
      <c r="I16" s="22"/>
      <c r="J16" s="53"/>
    </row>
    <row r="17" spans="1:15" x14ac:dyDescent="0.2">
      <c r="A17" s="38" t="s">
        <v>14</v>
      </c>
      <c r="B17" s="86">
        <v>179254</v>
      </c>
      <c r="C17" s="86">
        <f t="shared" si="2"/>
        <v>184903</v>
      </c>
      <c r="D17" s="86">
        <v>26956</v>
      </c>
      <c r="E17" s="86">
        <v>126962</v>
      </c>
      <c r="F17" s="86">
        <v>30985</v>
      </c>
      <c r="G17" s="86">
        <f t="shared" si="1"/>
        <v>-5649</v>
      </c>
      <c r="H17" s="39"/>
      <c r="I17" s="22"/>
      <c r="J17" s="53"/>
    </row>
    <row r="18" spans="1:15" x14ac:dyDescent="0.2">
      <c r="A18" s="38" t="s">
        <v>29</v>
      </c>
      <c r="B18" s="86">
        <v>4230</v>
      </c>
      <c r="C18" s="86">
        <f t="shared" si="2"/>
        <v>20380</v>
      </c>
      <c r="D18" s="86">
        <v>4940</v>
      </c>
      <c r="E18" s="86">
        <v>1090</v>
      </c>
      <c r="F18" s="86">
        <v>14350</v>
      </c>
      <c r="G18" s="86">
        <f t="shared" si="1"/>
        <v>-16150</v>
      </c>
      <c r="H18" s="39"/>
      <c r="I18" s="22"/>
      <c r="J18" s="53"/>
    </row>
    <row r="19" spans="1:15" x14ac:dyDescent="0.2">
      <c r="A19" s="38" t="s">
        <v>51</v>
      </c>
      <c r="B19" s="86">
        <v>285000</v>
      </c>
      <c r="C19" s="86">
        <f t="shared" si="2"/>
        <v>75802</v>
      </c>
      <c r="D19" s="86">
        <v>0</v>
      </c>
      <c r="E19" s="86">
        <v>23332</v>
      </c>
      <c r="F19" s="86">
        <v>52470</v>
      </c>
      <c r="G19" s="86">
        <f t="shared" si="1"/>
        <v>209198</v>
      </c>
      <c r="H19" s="41"/>
      <c r="I19" s="46"/>
      <c r="J19" s="52"/>
    </row>
    <row r="20" spans="1:15" x14ac:dyDescent="0.2">
      <c r="A20" s="36" t="s">
        <v>13</v>
      </c>
      <c r="B20" s="86">
        <v>219450</v>
      </c>
      <c r="C20" s="86">
        <f t="shared" si="2"/>
        <v>182199</v>
      </c>
      <c r="D20" s="86">
        <v>9542</v>
      </c>
      <c r="E20" s="86">
        <v>9157</v>
      </c>
      <c r="F20" s="86">
        <v>163500</v>
      </c>
      <c r="G20" s="86">
        <f t="shared" si="1"/>
        <v>37251</v>
      </c>
      <c r="H20" s="35"/>
      <c r="I20" s="22"/>
      <c r="J20" s="52"/>
    </row>
    <row r="21" spans="1:15" x14ac:dyDescent="0.2">
      <c r="A21" s="66" t="s">
        <v>46</v>
      </c>
      <c r="B21" s="87">
        <v>11008</v>
      </c>
      <c r="C21" s="87">
        <f t="shared" si="2"/>
        <v>26200</v>
      </c>
      <c r="D21" s="87">
        <v>0</v>
      </c>
      <c r="E21" s="87">
        <v>0</v>
      </c>
      <c r="F21" s="87">
        <v>26200</v>
      </c>
      <c r="G21" s="87">
        <f t="shared" si="1"/>
        <v>-15192</v>
      </c>
      <c r="H21" s="69"/>
      <c r="I21" s="22"/>
      <c r="J21" s="52"/>
    </row>
    <row r="22" spans="1:15" ht="23.25" thickBot="1" x14ac:dyDescent="0.25">
      <c r="A22" s="75" t="s">
        <v>35</v>
      </c>
      <c r="B22" s="91">
        <f>SUM(B15:B21)</f>
        <v>1049342</v>
      </c>
      <c r="C22" s="91">
        <f>D22+E22+F22</f>
        <v>956209</v>
      </c>
      <c r="D22" s="91">
        <f>SUM(D15:D21)</f>
        <v>93938</v>
      </c>
      <c r="E22" s="91">
        <f>SUM(E15:E21)</f>
        <v>306456</v>
      </c>
      <c r="F22" s="91">
        <f>SUM(F15:F21)</f>
        <v>555815</v>
      </c>
      <c r="G22" s="91">
        <f>SUM(G15:G21)</f>
        <v>93133</v>
      </c>
      <c r="H22" s="49"/>
      <c r="I22" s="22"/>
      <c r="J22" s="54"/>
    </row>
    <row r="23" spans="1:15" x14ac:dyDescent="0.2">
      <c r="A23" s="63" t="s">
        <v>39</v>
      </c>
      <c r="B23" s="95"/>
      <c r="C23" s="95"/>
      <c r="D23" s="95"/>
      <c r="E23" s="95"/>
      <c r="F23" s="95"/>
      <c r="G23" s="95"/>
      <c r="H23" s="64"/>
      <c r="I23" s="22"/>
      <c r="J23" s="54"/>
    </row>
    <row r="24" spans="1:15" x14ac:dyDescent="0.2">
      <c r="A24" s="57" t="s">
        <v>31</v>
      </c>
      <c r="B24" s="96">
        <v>11100</v>
      </c>
      <c r="C24" s="86">
        <f t="shared" ref="C24:C29" si="3">D24+E24+F24</f>
        <v>63090</v>
      </c>
      <c r="D24" s="96">
        <v>10200</v>
      </c>
      <c r="E24" s="96">
        <v>52770</v>
      </c>
      <c r="F24" s="96">
        <v>120</v>
      </c>
      <c r="G24" s="96">
        <f t="shared" ref="G24:G32" si="4">B24-C24</f>
        <v>-51990</v>
      </c>
      <c r="H24" s="58"/>
      <c r="I24" s="22"/>
      <c r="J24" s="54"/>
    </row>
    <row r="25" spans="1:15" x14ac:dyDescent="0.2">
      <c r="A25" s="67" t="s">
        <v>32</v>
      </c>
      <c r="B25" s="97">
        <v>5000</v>
      </c>
      <c r="C25" s="97">
        <f t="shared" si="3"/>
        <v>85650</v>
      </c>
      <c r="D25" s="97">
        <v>39000</v>
      </c>
      <c r="E25" s="97">
        <v>38650</v>
      </c>
      <c r="F25" s="97">
        <v>8000</v>
      </c>
      <c r="G25" s="97">
        <f t="shared" si="4"/>
        <v>-80650</v>
      </c>
      <c r="H25" s="68"/>
      <c r="I25" s="22"/>
      <c r="J25" s="54"/>
    </row>
    <row r="26" spans="1:15" ht="13.5" thickBot="1" x14ac:dyDescent="0.25">
      <c r="A26" s="108" t="s">
        <v>30</v>
      </c>
      <c r="B26" s="88">
        <f>SUM(B24:B25)</f>
        <v>16100</v>
      </c>
      <c r="C26" s="88">
        <f t="shared" si="3"/>
        <v>148740</v>
      </c>
      <c r="D26" s="88">
        <f>SUM(D24:D25)</f>
        <v>49200</v>
      </c>
      <c r="E26" s="88">
        <f>SUM(E24:E25)</f>
        <v>91420</v>
      </c>
      <c r="F26" s="88">
        <f>SUM(F24:F25)</f>
        <v>8120</v>
      </c>
      <c r="G26" s="88">
        <f t="shared" si="4"/>
        <v>-132640</v>
      </c>
      <c r="H26" s="109"/>
      <c r="I26" s="22"/>
      <c r="J26" s="54"/>
    </row>
    <row r="27" spans="1:15" ht="13.5" thickBot="1" x14ac:dyDescent="0.25">
      <c r="A27" s="110" t="s">
        <v>52</v>
      </c>
      <c r="B27" s="92">
        <v>50</v>
      </c>
      <c r="C27" s="92">
        <f t="shared" si="3"/>
        <v>50</v>
      </c>
      <c r="D27" s="92">
        <v>0</v>
      </c>
      <c r="E27" s="92">
        <v>50</v>
      </c>
      <c r="F27" s="92">
        <v>0</v>
      </c>
      <c r="G27" s="92">
        <f t="shared" si="4"/>
        <v>0</v>
      </c>
      <c r="H27" s="51"/>
      <c r="I27" s="22"/>
      <c r="J27" s="54"/>
    </row>
    <row r="28" spans="1:15" ht="22.5" x14ac:dyDescent="0.2">
      <c r="A28" s="117" t="s">
        <v>47</v>
      </c>
      <c r="B28" s="119">
        <v>388199</v>
      </c>
      <c r="C28" s="98">
        <f t="shared" si="3"/>
        <v>31320</v>
      </c>
      <c r="D28" s="119">
        <v>49</v>
      </c>
      <c r="E28" s="99">
        <v>3061</v>
      </c>
      <c r="F28" s="99">
        <v>28210</v>
      </c>
      <c r="G28" s="99">
        <f t="shared" si="4"/>
        <v>356879</v>
      </c>
      <c r="H28" s="65"/>
      <c r="I28" s="47"/>
      <c r="J28" s="52"/>
      <c r="M28" s="59"/>
      <c r="N28" s="60"/>
      <c r="O28" s="60"/>
    </row>
    <row r="29" spans="1:15" x14ac:dyDescent="0.2">
      <c r="A29" s="36" t="s">
        <v>48</v>
      </c>
      <c r="B29" s="120">
        <v>2139706</v>
      </c>
      <c r="C29" s="100">
        <f t="shared" si="3"/>
        <v>203000</v>
      </c>
      <c r="D29" s="120">
        <v>0</v>
      </c>
      <c r="E29" s="86">
        <v>203000</v>
      </c>
      <c r="F29" s="86">
        <v>0</v>
      </c>
      <c r="G29" s="86">
        <f t="shared" si="4"/>
        <v>1936706</v>
      </c>
      <c r="H29" s="84"/>
      <c r="I29" s="47"/>
      <c r="J29" s="52"/>
      <c r="M29" s="59"/>
      <c r="N29" s="60"/>
      <c r="O29" s="60"/>
    </row>
    <row r="30" spans="1:15" x14ac:dyDescent="0.2">
      <c r="A30" s="73" t="s">
        <v>49</v>
      </c>
      <c r="B30" s="89">
        <v>270000</v>
      </c>
      <c r="C30" s="101">
        <f t="shared" ref="C30:C32" si="5">D30+E30+F30</f>
        <v>28500</v>
      </c>
      <c r="D30" s="89">
        <v>0</v>
      </c>
      <c r="E30" s="89">
        <v>28500</v>
      </c>
      <c r="F30" s="89">
        <v>0</v>
      </c>
      <c r="G30" s="89">
        <f t="shared" si="4"/>
        <v>241500</v>
      </c>
      <c r="H30" s="37"/>
      <c r="I30" s="22"/>
      <c r="J30" s="52"/>
    </row>
    <row r="31" spans="1:15" x14ac:dyDescent="0.2">
      <c r="A31" s="66" t="s">
        <v>50</v>
      </c>
      <c r="B31" s="87">
        <v>4500</v>
      </c>
      <c r="C31" s="87">
        <f t="shared" si="5"/>
        <v>1500</v>
      </c>
      <c r="D31" s="87">
        <v>0</v>
      </c>
      <c r="E31" s="87">
        <v>1500</v>
      </c>
      <c r="F31" s="87">
        <v>0</v>
      </c>
      <c r="G31" s="87">
        <f t="shared" si="4"/>
        <v>3000</v>
      </c>
      <c r="H31" s="68"/>
      <c r="I31" s="22"/>
      <c r="J31" s="52"/>
    </row>
    <row r="32" spans="1:15" x14ac:dyDescent="0.2">
      <c r="A32" s="114" t="s">
        <v>44</v>
      </c>
      <c r="B32" s="115">
        <v>712339</v>
      </c>
      <c r="C32" s="115">
        <f t="shared" si="5"/>
        <v>0</v>
      </c>
      <c r="D32" s="115">
        <v>0</v>
      </c>
      <c r="E32" s="115">
        <v>0</v>
      </c>
      <c r="F32" s="115">
        <v>0</v>
      </c>
      <c r="G32" s="115">
        <f t="shared" si="4"/>
        <v>712339</v>
      </c>
      <c r="H32" s="116"/>
      <c r="I32" s="22"/>
      <c r="J32" s="52"/>
    </row>
    <row r="33" spans="1:10" x14ac:dyDescent="0.2">
      <c r="A33" s="24" t="s">
        <v>33</v>
      </c>
      <c r="B33" s="102">
        <v>326000</v>
      </c>
      <c r="C33" s="102">
        <f t="shared" ref="C33:C39" si="6">D33+E33+F33</f>
        <v>75695</v>
      </c>
      <c r="D33" s="102">
        <v>75695</v>
      </c>
      <c r="E33" s="102">
        <v>0</v>
      </c>
      <c r="F33" s="102">
        <v>0</v>
      </c>
      <c r="G33" s="89">
        <f t="shared" ref="G33:G36" si="7">B33-C33</f>
        <v>250305</v>
      </c>
      <c r="H33" s="43"/>
      <c r="I33" s="23"/>
      <c r="J33" s="52"/>
    </row>
    <row r="34" spans="1:10" ht="22.5" x14ac:dyDescent="0.2">
      <c r="A34" s="72" t="s">
        <v>43</v>
      </c>
      <c r="B34" s="87">
        <v>31940</v>
      </c>
      <c r="C34" s="87">
        <f t="shared" si="6"/>
        <v>11361</v>
      </c>
      <c r="D34" s="87">
        <v>0</v>
      </c>
      <c r="E34" s="87">
        <v>11361</v>
      </c>
      <c r="F34" s="87">
        <v>0</v>
      </c>
      <c r="G34" s="103">
        <f t="shared" si="7"/>
        <v>20579</v>
      </c>
      <c r="H34" s="71"/>
      <c r="I34" s="22"/>
      <c r="J34" s="52"/>
    </row>
    <row r="35" spans="1:10" ht="22.5" x14ac:dyDescent="0.2">
      <c r="A35" s="74" t="s">
        <v>34</v>
      </c>
      <c r="B35" s="89">
        <v>0</v>
      </c>
      <c r="C35" s="89">
        <f t="shared" si="6"/>
        <v>798000</v>
      </c>
      <c r="D35" s="89">
        <v>0</v>
      </c>
      <c r="E35" s="89">
        <v>798000</v>
      </c>
      <c r="F35" s="89">
        <v>0</v>
      </c>
      <c r="G35" s="89">
        <f>B35-C35</f>
        <v>-798000</v>
      </c>
      <c r="H35" s="37"/>
      <c r="I35" s="22"/>
      <c r="J35" s="52"/>
    </row>
    <row r="36" spans="1:10" x14ac:dyDescent="0.2">
      <c r="A36" s="36" t="s">
        <v>17</v>
      </c>
      <c r="B36" s="86">
        <v>0</v>
      </c>
      <c r="C36" s="86">
        <f t="shared" si="6"/>
        <v>8700</v>
      </c>
      <c r="D36" s="86">
        <v>0</v>
      </c>
      <c r="E36" s="86">
        <v>8700</v>
      </c>
      <c r="F36" s="86">
        <v>0</v>
      </c>
      <c r="G36" s="104">
        <f t="shared" si="7"/>
        <v>-8700</v>
      </c>
      <c r="H36" s="39"/>
      <c r="I36" s="22"/>
      <c r="J36" s="52"/>
    </row>
    <row r="37" spans="1:10" x14ac:dyDescent="0.2">
      <c r="A37" s="83" t="s">
        <v>40</v>
      </c>
      <c r="B37" s="89">
        <v>300000</v>
      </c>
      <c r="C37" s="89">
        <f t="shared" si="6"/>
        <v>571000</v>
      </c>
      <c r="D37" s="89">
        <v>0</v>
      </c>
      <c r="E37" s="89">
        <v>571000</v>
      </c>
      <c r="F37" s="89">
        <v>0</v>
      </c>
      <c r="G37" s="89">
        <f>B37-C37</f>
        <v>-271000</v>
      </c>
      <c r="H37" s="21"/>
      <c r="I37" s="22"/>
      <c r="J37" s="52"/>
    </row>
    <row r="38" spans="1:10" x14ac:dyDescent="0.2">
      <c r="A38" s="57" t="s">
        <v>26</v>
      </c>
      <c r="B38" s="86">
        <v>0</v>
      </c>
      <c r="C38" s="89">
        <f t="shared" si="6"/>
        <v>40000</v>
      </c>
      <c r="D38" s="86">
        <v>0</v>
      </c>
      <c r="E38" s="86">
        <v>40000</v>
      </c>
      <c r="F38" s="86">
        <v>0</v>
      </c>
      <c r="G38" s="89">
        <f>B38-C38</f>
        <v>-40000</v>
      </c>
      <c r="H38" s="58"/>
      <c r="I38" s="22"/>
      <c r="J38" s="52"/>
    </row>
    <row r="39" spans="1:10" ht="23.25" thickBot="1" x14ac:dyDescent="0.25">
      <c r="A39" s="73" t="s">
        <v>41</v>
      </c>
      <c r="B39" s="105">
        <v>0</v>
      </c>
      <c r="C39" s="105">
        <f t="shared" si="6"/>
        <v>114120</v>
      </c>
      <c r="D39" s="105">
        <v>0</v>
      </c>
      <c r="E39" s="105">
        <v>62500</v>
      </c>
      <c r="F39" s="105">
        <v>51620</v>
      </c>
      <c r="G39" s="105">
        <f>B39-C39</f>
        <v>-114120</v>
      </c>
      <c r="H39" s="50"/>
      <c r="I39" s="22"/>
      <c r="J39" s="52"/>
    </row>
    <row r="40" spans="1:10" ht="13.5" thickBot="1" x14ac:dyDescent="0.25">
      <c r="A40" s="26" t="s">
        <v>19</v>
      </c>
      <c r="B40" s="93">
        <f t="shared" ref="B40:G40" si="8">B13+B22+B26+B27+B28+B29+B30+B31+B32+B33+B34+B35+B36+B37+B38+B39</f>
        <v>5643376</v>
      </c>
      <c r="C40" s="93">
        <f t="shared" si="8"/>
        <v>3350186</v>
      </c>
      <c r="D40" s="93">
        <f t="shared" si="8"/>
        <v>242862</v>
      </c>
      <c r="E40" s="93">
        <f t="shared" si="8"/>
        <v>2262969</v>
      </c>
      <c r="F40" s="93">
        <f t="shared" si="8"/>
        <v>844355</v>
      </c>
      <c r="G40" s="93">
        <f t="shared" si="8"/>
        <v>2293190</v>
      </c>
      <c r="H40" s="62"/>
      <c r="I40" s="22"/>
      <c r="J40" s="52"/>
    </row>
    <row r="41" spans="1:10" ht="13.5" thickBot="1" x14ac:dyDescent="0.25">
      <c r="A41" s="55" t="s">
        <v>21</v>
      </c>
      <c r="B41" s="121">
        <v>660521</v>
      </c>
      <c r="C41" s="106">
        <f>D41+E41+F41</f>
        <v>660521</v>
      </c>
      <c r="D41" s="121">
        <v>0</v>
      </c>
      <c r="E41" s="121">
        <v>660521</v>
      </c>
      <c r="F41" s="122">
        <v>0</v>
      </c>
      <c r="G41" s="106">
        <f>B41-C41</f>
        <v>0</v>
      </c>
      <c r="H41" s="56"/>
      <c r="I41" s="22"/>
      <c r="J41" s="52"/>
    </row>
    <row r="42" spans="1:10" ht="13.5" thickBot="1" x14ac:dyDescent="0.25">
      <c r="A42" s="26" t="s">
        <v>18</v>
      </c>
      <c r="B42" s="27"/>
      <c r="C42" s="27"/>
      <c r="D42" s="27"/>
      <c r="E42" s="27"/>
      <c r="F42" s="28"/>
      <c r="G42" s="123">
        <v>695873</v>
      </c>
      <c r="H42" s="29"/>
      <c r="I42" s="23"/>
      <c r="J42" s="85"/>
    </row>
    <row r="43" spans="1:10" ht="13.5" thickBot="1" x14ac:dyDescent="0.25">
      <c r="A43" s="30" t="s">
        <v>22</v>
      </c>
      <c r="B43" s="31"/>
      <c r="C43" s="31"/>
      <c r="D43" s="31"/>
      <c r="E43" s="31"/>
      <c r="F43" s="32"/>
      <c r="G43" s="33">
        <f>G40-G42</f>
        <v>1597317</v>
      </c>
      <c r="H43" s="34"/>
      <c r="I43" s="23"/>
      <c r="J43" s="52"/>
    </row>
    <row r="44" spans="1:10" x14ac:dyDescent="0.2">
      <c r="C44" s="60"/>
      <c r="D44" s="60"/>
      <c r="E44" s="60"/>
      <c r="F44" s="60"/>
      <c r="G44" s="60"/>
    </row>
    <row r="45" spans="1:10" x14ac:dyDescent="0.2">
      <c r="C45" s="60"/>
      <c r="D45" s="60"/>
      <c r="E45" s="60"/>
      <c r="F45" s="60"/>
      <c r="G45" s="60"/>
    </row>
    <row r="46" spans="1:10" x14ac:dyDescent="0.2">
      <c r="A46" s="111"/>
      <c r="B46" s="111"/>
      <c r="C46" s="112"/>
      <c r="D46" s="112"/>
      <c r="E46" s="112"/>
      <c r="F46" s="112"/>
      <c r="G46" s="112"/>
      <c r="H46" s="111"/>
    </row>
    <row r="47" spans="1:10" x14ac:dyDescent="0.2">
      <c r="A47" s="112"/>
      <c r="B47" s="112"/>
      <c r="C47" s="112"/>
      <c r="D47" s="112"/>
      <c r="E47" s="112"/>
      <c r="F47" s="112"/>
      <c r="G47" s="112"/>
      <c r="H47" s="112"/>
      <c r="I47" s="60"/>
    </row>
    <row r="48" spans="1:10" x14ac:dyDescent="0.2">
      <c r="A48" s="112"/>
      <c r="B48" s="112"/>
      <c r="C48" s="112"/>
      <c r="D48" s="112"/>
      <c r="E48" s="112"/>
      <c r="F48" s="112"/>
      <c r="G48" s="112"/>
      <c r="H48" s="112"/>
      <c r="I48" s="60"/>
    </row>
    <row r="49" spans="1:8" x14ac:dyDescent="0.2">
      <c r="A49" s="111"/>
      <c r="B49" s="111"/>
      <c r="C49" s="111"/>
      <c r="D49" s="111"/>
      <c r="E49" s="111"/>
      <c r="F49" s="111"/>
      <c r="G49" s="111"/>
      <c r="H49" s="111"/>
    </row>
    <row r="50" spans="1:8" x14ac:dyDescent="0.2">
      <c r="A50" s="107"/>
    </row>
    <row r="51" spans="1:8" x14ac:dyDescent="0.2">
      <c r="A51" s="61"/>
    </row>
    <row r="74" ht="12.75" customHeight="1" x14ac:dyDescent="0.2"/>
  </sheetData>
  <phoneticPr fontId="2" type="noConversion"/>
  <pageMargins left="0.78740157480314965" right="0.59055118110236227" top="0.78740157480314965" bottom="0.39370078740157483" header="0.51181102362204722" footer="0.51181102362204722"/>
  <pageSetup paperSize="9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Výnosy a náklady</vt:lpstr>
      <vt:lpstr>'Výnosy a náklady'!Oblast_tisku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INF</cp:lastModifiedBy>
  <cp:lastPrinted>2015-08-10T13:37:02Z</cp:lastPrinted>
  <dcterms:created xsi:type="dcterms:W3CDTF">1997-01-24T11:07:25Z</dcterms:created>
  <dcterms:modified xsi:type="dcterms:W3CDTF">2017-11-30T10:45:14Z</dcterms:modified>
</cp:coreProperties>
</file>