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00xz001978\Desktop\Rozbory hospodaření\Rok 2020\Rozpočet na rok 2020\Vyvěšení\"/>
    </mc:Choice>
  </mc:AlternateContent>
  <bookViews>
    <workbookView xWindow="120" yWindow="30" windowWidth="28620" windowHeight="12405" tabRatio="718"/>
  </bookViews>
  <sheets>
    <sheet name="Info" sheetId="6" r:id="rId1"/>
    <sheet name="Podpůrná opatření - část A" sheetId="1" r:id="rId2"/>
    <sheet name="Podpůrná opatření - část B" sheetId="4" r:id="rId3"/>
    <sheet name="nelze doporučovatod 12-2017" sheetId="10" r:id="rId4"/>
    <sheet name="nelze doporučovat od 9.3.2018" sheetId="12" r:id="rId5"/>
    <sheet name="nelze doporučovat od 1.1.2020" sheetId="11" r:id="rId6"/>
    <sheet name="vzorce pro PO dle vyhlášky" sheetId="2" r:id="rId7"/>
  </sheets>
  <definedNames>
    <definedName name="_xlnm._FilterDatabase" localSheetId="5" hidden="1">'nelze doporučovat od 1.1.2020'!$A$1:$G$1</definedName>
    <definedName name="_xlnm._FilterDatabase" localSheetId="4" hidden="1">'nelze doporučovat od 9.3.2018'!$A$1:$G$1</definedName>
    <definedName name="_xlnm._FilterDatabase" localSheetId="3" hidden="1">'nelze doporučovatod 12-2017'!$A$1:$G$19</definedName>
    <definedName name="_xlnm._FilterDatabase" localSheetId="1" hidden="1">'Podpůrná opatření - část A'!$A$1:$M$905</definedName>
    <definedName name="_xlnm._FilterDatabase" localSheetId="2" hidden="1">'Podpůrná opatření - část B'!$A$1:$J$791</definedName>
    <definedName name="KP">#REF!</definedName>
    <definedName name="N1_">'vzorce pro PO dle vyhlášky'!$G$23</definedName>
    <definedName name="_xlnm.Print_Titles" localSheetId="2">'Podpůrná opatření - část B'!$1:$1</definedName>
    <definedName name="P1_">'vzorce pro PO dle vyhlášky'!$G$19</definedName>
    <definedName name="p1_p1" localSheetId="6">'vzorce pro PO dle vyhlášky'!$G$19</definedName>
    <definedName name="P2_">'vzorce pro PO dle vyhlášky'!$G$20</definedName>
    <definedName name="P3_">'vzorce pro PO dle vyhlášky'!$G$21</definedName>
    <definedName name="P4_">'vzorce pro PO dle vyhlášky'!$G$22</definedName>
  </definedNames>
  <calcPr calcId="152511"/>
</workbook>
</file>

<file path=xl/calcChain.xml><?xml version="1.0" encoding="utf-8"?>
<calcChain xmlns="http://schemas.openxmlformats.org/spreadsheetml/2006/main">
  <c r="M895" i="1" l="1"/>
  <c r="I895" i="1"/>
  <c r="M894" i="1"/>
  <c r="I894" i="1"/>
  <c r="M893" i="1"/>
  <c r="I893" i="1"/>
  <c r="M892" i="1"/>
  <c r="I892" i="1"/>
  <c r="M891" i="1"/>
  <c r="I891" i="1"/>
  <c r="M890" i="1"/>
  <c r="I890" i="1"/>
  <c r="M889" i="1"/>
  <c r="I889" i="1"/>
  <c r="M888" i="1"/>
  <c r="I888" i="1"/>
  <c r="M887" i="1"/>
  <c r="I887" i="1"/>
  <c r="M886" i="1"/>
  <c r="I886" i="1"/>
  <c r="M885" i="1"/>
  <c r="I885" i="1"/>
  <c r="M884" i="1"/>
  <c r="I884" i="1"/>
  <c r="M883" i="1"/>
  <c r="I883" i="1"/>
  <c r="M882" i="1"/>
  <c r="I882" i="1"/>
  <c r="M881" i="1"/>
  <c r="I881" i="1"/>
  <c r="M880" i="1"/>
  <c r="I880" i="1"/>
  <c r="M879" i="1"/>
  <c r="I879" i="1"/>
  <c r="M878" i="1"/>
  <c r="I878" i="1"/>
  <c r="M877" i="1"/>
  <c r="I877" i="1"/>
  <c r="M876" i="1"/>
  <c r="I876" i="1"/>
  <c r="M875" i="1"/>
  <c r="I875" i="1"/>
  <c r="M874" i="1"/>
  <c r="I874" i="1"/>
  <c r="M873" i="1"/>
  <c r="I873" i="1"/>
  <c r="M872" i="1"/>
  <c r="I872" i="1"/>
  <c r="M900" i="1"/>
  <c r="I900" i="1"/>
  <c r="M899" i="1"/>
  <c r="I899" i="1"/>
  <c r="M898" i="1"/>
  <c r="I898" i="1"/>
  <c r="M897" i="1"/>
  <c r="I897" i="1"/>
  <c r="M896" i="1"/>
  <c r="I896" i="1"/>
  <c r="M905" i="1"/>
  <c r="I905" i="1"/>
  <c r="M904" i="1"/>
  <c r="I904" i="1"/>
  <c r="M903" i="1"/>
  <c r="I903" i="1"/>
  <c r="M902" i="1"/>
  <c r="I902" i="1"/>
  <c r="M901" i="1"/>
  <c r="I901" i="1"/>
  <c r="M490" i="1"/>
  <c r="I490" i="1"/>
  <c r="M489" i="1"/>
  <c r="I489" i="1"/>
  <c r="M488" i="1"/>
  <c r="I488" i="1"/>
  <c r="M487" i="1"/>
  <c r="I487" i="1"/>
  <c r="M486" i="1"/>
  <c r="I486" i="1"/>
  <c r="M485" i="1"/>
  <c r="I485" i="1"/>
  <c r="M484" i="1"/>
  <c r="I484" i="1"/>
  <c r="M483" i="1"/>
  <c r="I483" i="1"/>
  <c r="M482" i="1"/>
  <c r="I482" i="1"/>
  <c r="M481" i="1"/>
  <c r="I481" i="1"/>
  <c r="M480" i="1"/>
  <c r="I480" i="1"/>
  <c r="M479" i="1"/>
  <c r="I479" i="1"/>
  <c r="M478" i="1"/>
  <c r="I478" i="1"/>
  <c r="M477" i="1"/>
  <c r="I477" i="1"/>
  <c r="M476" i="1"/>
  <c r="I476" i="1"/>
  <c r="M475" i="1"/>
  <c r="I475" i="1"/>
  <c r="M474" i="1"/>
  <c r="I474" i="1"/>
  <c r="M473" i="1"/>
  <c r="I473" i="1"/>
  <c r="M472" i="1"/>
  <c r="I472" i="1"/>
  <c r="M471" i="1"/>
  <c r="I471" i="1"/>
  <c r="M470" i="1"/>
  <c r="I470" i="1"/>
  <c r="M469" i="1"/>
  <c r="I469" i="1"/>
  <c r="M468" i="1"/>
  <c r="I468" i="1"/>
  <c r="M467" i="1"/>
  <c r="I467" i="1"/>
  <c r="M466" i="1"/>
  <c r="I466" i="1"/>
  <c r="M465" i="1"/>
  <c r="I465" i="1"/>
  <c r="I463" i="1"/>
  <c r="I462" i="1"/>
  <c r="I461" i="1"/>
  <c r="I460" i="1"/>
  <c r="I459" i="1"/>
  <c r="I458" i="1"/>
  <c r="I457" i="1"/>
  <c r="I456" i="1"/>
  <c r="M463" i="1"/>
  <c r="M462" i="1"/>
  <c r="M461" i="1"/>
  <c r="M460" i="1"/>
  <c r="M459" i="1"/>
  <c r="M458" i="1"/>
  <c r="M457" i="1"/>
  <c r="M456" i="1"/>
  <c r="D16" i="4" l="1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D341" i="4"/>
  <c r="D342" i="4"/>
  <c r="D343" i="4"/>
  <c r="D344" i="4"/>
  <c r="D345" i="4"/>
  <c r="D346" i="4"/>
  <c r="D347" i="4"/>
  <c r="D348" i="4"/>
  <c r="D349" i="4"/>
  <c r="D350" i="4"/>
  <c r="D351" i="4"/>
  <c r="D352" i="4"/>
  <c r="D353" i="4"/>
  <c r="D354" i="4"/>
  <c r="D355" i="4"/>
  <c r="D356" i="4"/>
  <c r="D357" i="4"/>
  <c r="D358" i="4"/>
  <c r="D359" i="4"/>
  <c r="D360" i="4"/>
  <c r="D361" i="4"/>
  <c r="D362" i="4"/>
  <c r="D363" i="4"/>
  <c r="D364" i="4"/>
  <c r="D365" i="4"/>
  <c r="D366" i="4"/>
  <c r="D367" i="4"/>
  <c r="D368" i="4"/>
  <c r="D369" i="4"/>
  <c r="D370" i="4"/>
  <c r="D371" i="4"/>
  <c r="D372" i="4"/>
  <c r="D373" i="4"/>
  <c r="D374" i="4"/>
  <c r="D375" i="4"/>
  <c r="D376" i="4"/>
  <c r="D377" i="4"/>
  <c r="D378" i="4"/>
  <c r="D379" i="4"/>
  <c r="D380" i="4"/>
  <c r="D381" i="4"/>
  <c r="D382" i="4"/>
  <c r="D383" i="4"/>
  <c r="D384" i="4"/>
  <c r="D385" i="4"/>
  <c r="D386" i="4"/>
  <c r="D387" i="4"/>
  <c r="D388" i="4"/>
  <c r="D389" i="4"/>
  <c r="D390" i="4"/>
  <c r="D391" i="4"/>
  <c r="D392" i="4"/>
  <c r="D393" i="4"/>
  <c r="D394" i="4"/>
  <c r="D395" i="4"/>
  <c r="D396" i="4"/>
  <c r="D397" i="4"/>
  <c r="D398" i="4"/>
  <c r="D399" i="4"/>
  <c r="D400" i="4"/>
  <c r="D401" i="4"/>
  <c r="D402" i="4"/>
  <c r="D403" i="4"/>
  <c r="D404" i="4"/>
  <c r="D405" i="4"/>
  <c r="D406" i="4"/>
  <c r="D407" i="4"/>
  <c r="D408" i="4"/>
  <c r="D409" i="4"/>
  <c r="D410" i="4"/>
  <c r="D411" i="4"/>
  <c r="D412" i="4"/>
  <c r="D413" i="4"/>
  <c r="D414" i="4"/>
  <c r="D415" i="4"/>
  <c r="D416" i="4"/>
  <c r="D417" i="4"/>
  <c r="D418" i="4"/>
  <c r="D419" i="4"/>
  <c r="D420" i="4"/>
  <c r="D421" i="4"/>
  <c r="D422" i="4"/>
  <c r="D423" i="4"/>
  <c r="D424" i="4"/>
  <c r="D425" i="4"/>
  <c r="D426" i="4"/>
  <c r="D427" i="4"/>
  <c r="D428" i="4"/>
  <c r="D429" i="4"/>
  <c r="D430" i="4"/>
  <c r="D431" i="4"/>
  <c r="D432" i="4"/>
  <c r="D433" i="4"/>
  <c r="D434" i="4"/>
  <c r="D435" i="4"/>
  <c r="D436" i="4"/>
  <c r="D437" i="4"/>
  <c r="D438" i="4"/>
  <c r="D439" i="4"/>
  <c r="D440" i="4"/>
  <c r="D441" i="4"/>
  <c r="D442" i="4"/>
  <c r="D443" i="4"/>
  <c r="D444" i="4"/>
  <c r="D445" i="4"/>
  <c r="D446" i="4"/>
  <c r="D447" i="4"/>
  <c r="D448" i="4"/>
  <c r="D449" i="4"/>
  <c r="D450" i="4"/>
  <c r="D451" i="4"/>
  <c r="D452" i="4"/>
  <c r="D453" i="4"/>
  <c r="D454" i="4"/>
  <c r="D455" i="4"/>
  <c r="D456" i="4"/>
  <c r="D457" i="4"/>
  <c r="D458" i="4"/>
  <c r="D459" i="4"/>
  <c r="D460" i="4"/>
  <c r="D461" i="4"/>
  <c r="D462" i="4"/>
  <c r="D463" i="4"/>
  <c r="D464" i="4"/>
  <c r="D465" i="4"/>
  <c r="D466" i="4"/>
  <c r="D467" i="4"/>
  <c r="D468" i="4"/>
  <c r="D469" i="4"/>
  <c r="D470" i="4"/>
  <c r="D471" i="4"/>
  <c r="D472" i="4"/>
  <c r="D473" i="4"/>
  <c r="D474" i="4"/>
  <c r="D475" i="4"/>
  <c r="D476" i="4"/>
  <c r="D477" i="4"/>
  <c r="D478" i="4"/>
  <c r="D479" i="4"/>
  <c r="D480" i="4"/>
  <c r="D481" i="4"/>
  <c r="D482" i="4"/>
  <c r="D483" i="4"/>
  <c r="D484" i="4"/>
  <c r="D485" i="4"/>
  <c r="D486" i="4"/>
  <c r="D487" i="4"/>
  <c r="D488" i="4"/>
  <c r="D489" i="4"/>
  <c r="D490" i="4"/>
  <c r="D491" i="4"/>
  <c r="D492" i="4"/>
  <c r="D493" i="4"/>
  <c r="D494" i="4"/>
  <c r="D495" i="4"/>
  <c r="D496" i="4"/>
  <c r="D497" i="4"/>
  <c r="D498" i="4"/>
  <c r="D499" i="4"/>
  <c r="D500" i="4"/>
  <c r="D501" i="4"/>
  <c r="D502" i="4"/>
  <c r="D503" i="4"/>
  <c r="D504" i="4"/>
  <c r="D505" i="4"/>
  <c r="D506" i="4"/>
  <c r="D507" i="4"/>
  <c r="D508" i="4"/>
  <c r="D509" i="4"/>
  <c r="D510" i="4"/>
  <c r="D511" i="4"/>
  <c r="D512" i="4"/>
  <c r="D513" i="4"/>
  <c r="D514" i="4"/>
  <c r="D515" i="4"/>
  <c r="D516" i="4"/>
  <c r="D517" i="4"/>
  <c r="D518" i="4"/>
  <c r="D519" i="4"/>
  <c r="D520" i="4"/>
  <c r="D521" i="4"/>
  <c r="D522" i="4"/>
  <c r="D523" i="4"/>
  <c r="D524" i="4"/>
  <c r="D525" i="4"/>
  <c r="D526" i="4"/>
  <c r="D527" i="4"/>
  <c r="D528" i="4"/>
  <c r="D529" i="4"/>
  <c r="D530" i="4"/>
  <c r="D531" i="4"/>
  <c r="D532" i="4"/>
  <c r="D533" i="4"/>
  <c r="D534" i="4"/>
  <c r="D535" i="4"/>
  <c r="D536" i="4"/>
  <c r="D537" i="4"/>
  <c r="D538" i="4"/>
  <c r="D539" i="4"/>
  <c r="D540" i="4"/>
  <c r="D541" i="4"/>
  <c r="D542" i="4"/>
  <c r="D543" i="4"/>
  <c r="D544" i="4"/>
  <c r="D545" i="4"/>
  <c r="D546" i="4"/>
  <c r="D547" i="4"/>
  <c r="D548" i="4"/>
  <c r="D549" i="4"/>
  <c r="D550" i="4"/>
  <c r="D551" i="4"/>
  <c r="D552" i="4"/>
  <c r="D553" i="4"/>
  <c r="D554" i="4"/>
  <c r="D555" i="4"/>
  <c r="D556" i="4"/>
  <c r="D557" i="4"/>
  <c r="D558" i="4"/>
  <c r="D559" i="4"/>
  <c r="D560" i="4"/>
  <c r="D561" i="4"/>
  <c r="D562" i="4"/>
  <c r="D563" i="4"/>
  <c r="D564" i="4"/>
  <c r="D565" i="4"/>
  <c r="D566" i="4"/>
  <c r="D567" i="4"/>
  <c r="D568" i="4"/>
  <c r="D569" i="4"/>
  <c r="D570" i="4"/>
  <c r="D571" i="4"/>
  <c r="D572" i="4"/>
  <c r="D573" i="4"/>
  <c r="D574" i="4"/>
  <c r="D575" i="4"/>
  <c r="D576" i="4"/>
  <c r="D577" i="4"/>
  <c r="D578" i="4"/>
  <c r="D579" i="4"/>
  <c r="D580" i="4"/>
  <c r="D581" i="4"/>
  <c r="D582" i="4"/>
  <c r="D583" i="4"/>
  <c r="D584" i="4"/>
  <c r="D585" i="4"/>
  <c r="D586" i="4"/>
  <c r="D587" i="4"/>
  <c r="D588" i="4"/>
  <c r="D589" i="4"/>
  <c r="D590" i="4"/>
  <c r="D591" i="4"/>
  <c r="D592" i="4"/>
  <c r="D593" i="4"/>
  <c r="D594" i="4"/>
  <c r="D595" i="4"/>
  <c r="D596" i="4"/>
  <c r="D597" i="4"/>
  <c r="D598" i="4"/>
  <c r="D599" i="4"/>
  <c r="D600" i="4"/>
  <c r="D601" i="4"/>
  <c r="D602" i="4"/>
  <c r="D603" i="4"/>
  <c r="D604" i="4"/>
  <c r="D605" i="4"/>
  <c r="D606" i="4"/>
  <c r="D607" i="4"/>
  <c r="D608" i="4"/>
  <c r="D609" i="4"/>
  <c r="D610" i="4"/>
  <c r="D611" i="4"/>
  <c r="D612" i="4"/>
  <c r="D613" i="4"/>
  <c r="D614" i="4"/>
  <c r="D615" i="4"/>
  <c r="D616" i="4"/>
  <c r="D617" i="4"/>
  <c r="D618" i="4"/>
  <c r="D619" i="4"/>
  <c r="D620" i="4"/>
  <c r="D621" i="4"/>
  <c r="D622" i="4"/>
  <c r="D623" i="4"/>
  <c r="D624" i="4"/>
  <c r="D625" i="4"/>
  <c r="D626" i="4"/>
  <c r="D627" i="4"/>
  <c r="D628" i="4"/>
  <c r="D629" i="4"/>
  <c r="D630" i="4"/>
  <c r="D631" i="4"/>
  <c r="D632" i="4"/>
  <c r="D633" i="4"/>
  <c r="D634" i="4"/>
  <c r="D635" i="4"/>
  <c r="D636" i="4"/>
  <c r="D637" i="4"/>
  <c r="D638" i="4"/>
  <c r="D639" i="4"/>
  <c r="D640" i="4"/>
  <c r="D641" i="4"/>
  <c r="D642" i="4"/>
  <c r="D643" i="4"/>
  <c r="D644" i="4"/>
  <c r="D645" i="4"/>
  <c r="D646" i="4"/>
  <c r="D647" i="4"/>
  <c r="D648" i="4"/>
  <c r="D649" i="4"/>
  <c r="D650" i="4"/>
  <c r="D651" i="4"/>
  <c r="D652" i="4"/>
  <c r="D653" i="4"/>
  <c r="D654" i="4"/>
  <c r="D655" i="4"/>
  <c r="D656" i="4"/>
  <c r="D657" i="4"/>
  <c r="D658" i="4"/>
  <c r="D659" i="4"/>
  <c r="D660" i="4"/>
  <c r="D661" i="4"/>
  <c r="D662" i="4"/>
  <c r="D663" i="4"/>
  <c r="D664" i="4"/>
  <c r="D665" i="4"/>
  <c r="D666" i="4"/>
  <c r="D667" i="4"/>
  <c r="D668" i="4"/>
  <c r="D669" i="4"/>
  <c r="D670" i="4"/>
  <c r="D671" i="4"/>
  <c r="D672" i="4"/>
  <c r="D673" i="4"/>
  <c r="D674" i="4"/>
  <c r="D675" i="4"/>
  <c r="D676" i="4"/>
  <c r="D677" i="4"/>
  <c r="D678" i="4"/>
  <c r="D679" i="4"/>
  <c r="D680" i="4"/>
  <c r="D681" i="4"/>
  <c r="D682" i="4"/>
  <c r="D683" i="4"/>
  <c r="D684" i="4"/>
  <c r="D685" i="4"/>
  <c r="D686" i="4"/>
  <c r="D687" i="4"/>
  <c r="D688" i="4"/>
  <c r="D689" i="4"/>
  <c r="D690" i="4"/>
  <c r="D691" i="4"/>
  <c r="D692" i="4"/>
  <c r="D693" i="4"/>
  <c r="D694" i="4"/>
  <c r="D695" i="4"/>
  <c r="D696" i="4"/>
  <c r="D697" i="4"/>
  <c r="D698" i="4"/>
  <c r="D699" i="4"/>
  <c r="D700" i="4"/>
  <c r="D701" i="4"/>
  <c r="D702" i="4"/>
  <c r="D703" i="4"/>
  <c r="D704" i="4"/>
  <c r="D705" i="4"/>
  <c r="D706" i="4"/>
  <c r="D707" i="4"/>
  <c r="D708" i="4"/>
  <c r="D709" i="4"/>
  <c r="D710" i="4"/>
  <c r="D711" i="4"/>
  <c r="D712" i="4"/>
  <c r="D713" i="4"/>
  <c r="D714" i="4"/>
  <c r="D715" i="4"/>
  <c r="D716" i="4"/>
  <c r="D717" i="4"/>
  <c r="D718" i="4"/>
  <c r="D719" i="4"/>
  <c r="D720" i="4"/>
  <c r="D721" i="4"/>
  <c r="D722" i="4"/>
  <c r="D723" i="4"/>
  <c r="D724" i="4"/>
  <c r="D725" i="4"/>
  <c r="D726" i="4"/>
  <c r="D727" i="4"/>
  <c r="D728" i="4"/>
  <c r="D729" i="4"/>
  <c r="D730" i="4"/>
  <c r="D731" i="4"/>
  <c r="D732" i="4"/>
  <c r="D733" i="4"/>
  <c r="D734" i="4"/>
  <c r="D735" i="4"/>
  <c r="D736" i="4"/>
  <c r="D737" i="4"/>
  <c r="D738" i="4"/>
  <c r="D739" i="4"/>
  <c r="D740" i="4"/>
  <c r="D741" i="4"/>
  <c r="D742" i="4"/>
  <c r="D743" i="4"/>
  <c r="D744" i="4"/>
  <c r="D745" i="4"/>
  <c r="D746" i="4"/>
  <c r="D747" i="4"/>
  <c r="D748" i="4"/>
  <c r="D749" i="4"/>
  <c r="D750" i="4"/>
  <c r="D751" i="4"/>
  <c r="D752" i="4"/>
  <c r="D753" i="4"/>
  <c r="D754" i="4"/>
  <c r="D755" i="4"/>
  <c r="D756" i="4"/>
  <c r="D757" i="4"/>
  <c r="D758" i="4"/>
  <c r="D759" i="4"/>
  <c r="D760" i="4"/>
  <c r="D761" i="4"/>
  <c r="D762" i="4"/>
  <c r="D763" i="4"/>
  <c r="D764" i="4"/>
  <c r="D765" i="4"/>
  <c r="D766" i="4"/>
  <c r="D767" i="4"/>
  <c r="D768" i="4"/>
  <c r="D769" i="4"/>
  <c r="D770" i="4"/>
  <c r="D771" i="4"/>
  <c r="D772" i="4"/>
  <c r="D773" i="4"/>
  <c r="D774" i="4"/>
  <c r="D775" i="4"/>
  <c r="D776" i="4"/>
  <c r="D777" i="4"/>
  <c r="D778" i="4"/>
  <c r="D779" i="4"/>
  <c r="D780" i="4"/>
  <c r="D781" i="4"/>
  <c r="D782" i="4"/>
  <c r="D783" i="4"/>
  <c r="D784" i="4"/>
  <c r="D785" i="4"/>
  <c r="D786" i="4"/>
  <c r="D787" i="4"/>
  <c r="D788" i="4"/>
  <c r="D789" i="4"/>
  <c r="D790" i="4"/>
  <c r="D791" i="4"/>
  <c r="I871" i="1" l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M819" i="1"/>
  <c r="M818" i="1"/>
  <c r="M817" i="1"/>
  <c r="M816" i="1"/>
  <c r="M815" i="1"/>
  <c r="M814" i="1"/>
  <c r="M813" i="1"/>
  <c r="M812" i="1"/>
  <c r="M811" i="1"/>
  <c r="M810" i="1"/>
  <c r="M809" i="1"/>
  <c r="M808" i="1"/>
  <c r="M807" i="1"/>
  <c r="M806" i="1"/>
  <c r="M805" i="1"/>
  <c r="M804" i="1"/>
  <c r="M803" i="1"/>
  <c r="M802" i="1"/>
  <c r="M801" i="1"/>
  <c r="M800" i="1"/>
  <c r="M799" i="1"/>
  <c r="M798" i="1"/>
  <c r="M797" i="1"/>
  <c r="M796" i="1"/>
  <c r="M795" i="1"/>
  <c r="M794" i="1"/>
  <c r="M793" i="1"/>
  <c r="M792" i="1"/>
  <c r="M791" i="1"/>
  <c r="M790" i="1"/>
  <c r="M789" i="1"/>
  <c r="M788" i="1"/>
  <c r="M787" i="1"/>
  <c r="M786" i="1"/>
  <c r="M785" i="1"/>
  <c r="M784" i="1"/>
  <c r="M783" i="1"/>
  <c r="M782" i="1"/>
  <c r="M781" i="1"/>
  <c r="M780" i="1"/>
  <c r="M779" i="1"/>
  <c r="M778" i="1"/>
  <c r="M777" i="1"/>
  <c r="M776" i="1"/>
  <c r="M775" i="1"/>
  <c r="M774" i="1"/>
  <c r="M773" i="1"/>
  <c r="M772" i="1"/>
  <c r="M771" i="1"/>
  <c r="M770" i="1"/>
  <c r="M769" i="1"/>
  <c r="M768" i="1"/>
  <c r="M767" i="1"/>
  <c r="M766" i="1"/>
  <c r="M765" i="1"/>
  <c r="M764" i="1"/>
  <c r="M763" i="1"/>
  <c r="M762" i="1"/>
  <c r="M761" i="1"/>
  <c r="M760" i="1"/>
  <c r="M759" i="1"/>
  <c r="M758" i="1"/>
  <c r="M757" i="1"/>
  <c r="M756" i="1"/>
  <c r="M755" i="1"/>
  <c r="M754" i="1"/>
  <c r="M753" i="1"/>
  <c r="M752" i="1"/>
  <c r="M751" i="1"/>
  <c r="M750" i="1"/>
  <c r="M749" i="1"/>
  <c r="M748" i="1"/>
  <c r="M747" i="1"/>
  <c r="M746" i="1"/>
  <c r="M745" i="1"/>
  <c r="M744" i="1"/>
  <c r="M743" i="1"/>
  <c r="M742" i="1"/>
  <c r="M741" i="1"/>
  <c r="M740" i="1"/>
  <c r="M737" i="1"/>
  <c r="M736" i="1"/>
  <c r="M735" i="1"/>
  <c r="M734" i="1"/>
  <c r="M733" i="1"/>
  <c r="M732" i="1"/>
  <c r="M731" i="1"/>
  <c r="M730" i="1"/>
  <c r="M729" i="1"/>
  <c r="M728" i="1"/>
  <c r="M727" i="1"/>
  <c r="M726" i="1"/>
  <c r="M725" i="1"/>
  <c r="M724" i="1"/>
  <c r="M723" i="1"/>
  <c r="M722" i="1"/>
  <c r="M721" i="1"/>
  <c r="M720" i="1"/>
  <c r="M719" i="1"/>
  <c r="M718" i="1"/>
  <c r="M717" i="1"/>
  <c r="M716" i="1"/>
  <c r="M715" i="1"/>
  <c r="M714" i="1"/>
  <c r="M713" i="1"/>
  <c r="M712" i="1"/>
  <c r="M711" i="1"/>
  <c r="M710" i="1"/>
  <c r="M709" i="1"/>
  <c r="M708" i="1"/>
  <c r="M707" i="1"/>
  <c r="M706" i="1"/>
  <c r="M705" i="1"/>
  <c r="M704" i="1"/>
  <c r="M703" i="1"/>
  <c r="M702" i="1"/>
  <c r="M701" i="1"/>
  <c r="M700" i="1"/>
  <c r="M699" i="1"/>
  <c r="M698" i="1"/>
  <c r="M871" i="1"/>
  <c r="M870" i="1"/>
  <c r="M869" i="1"/>
  <c r="M868" i="1"/>
  <c r="M867" i="1"/>
  <c r="M866" i="1"/>
  <c r="M865" i="1"/>
  <c r="M864" i="1"/>
  <c r="M863" i="1"/>
  <c r="M862" i="1"/>
  <c r="M861" i="1"/>
  <c r="M860" i="1"/>
  <c r="M859" i="1"/>
  <c r="M858" i="1"/>
  <c r="M857" i="1"/>
  <c r="M856" i="1"/>
  <c r="M855" i="1"/>
  <c r="M854" i="1"/>
  <c r="M853" i="1"/>
  <c r="M852" i="1"/>
  <c r="M851" i="1"/>
  <c r="M850" i="1"/>
  <c r="M849" i="1"/>
  <c r="M848" i="1"/>
  <c r="M847" i="1"/>
  <c r="M846" i="1"/>
  <c r="M845" i="1"/>
  <c r="M844" i="1"/>
  <c r="M843" i="1"/>
  <c r="M842" i="1"/>
  <c r="M841" i="1"/>
  <c r="M840" i="1"/>
  <c r="M839" i="1"/>
  <c r="M838" i="1"/>
  <c r="M837" i="1"/>
  <c r="M836" i="1"/>
  <c r="M835" i="1"/>
  <c r="M834" i="1"/>
  <c r="M833" i="1"/>
  <c r="M832" i="1"/>
  <c r="M831" i="1"/>
  <c r="M830" i="1"/>
  <c r="M829" i="1"/>
  <c r="M828" i="1"/>
  <c r="M827" i="1"/>
  <c r="M826" i="1"/>
  <c r="M825" i="1"/>
  <c r="M824" i="1"/>
  <c r="M823" i="1"/>
  <c r="M822" i="1"/>
  <c r="M453" i="1"/>
  <c r="M452" i="1"/>
  <c r="M451" i="1"/>
  <c r="M450" i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93" i="1"/>
  <c r="M494" i="1"/>
  <c r="M495" i="1"/>
  <c r="M496" i="1"/>
  <c r="M497" i="1"/>
  <c r="M498" i="1"/>
  <c r="M499" i="1"/>
  <c r="M500" i="1"/>
  <c r="M501" i="1"/>
  <c r="M502" i="1"/>
  <c r="M503" i="1"/>
  <c r="M428" i="1"/>
  <c r="M427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I150" i="1" l="1"/>
  <c r="M212" i="1" l="1"/>
  <c r="M151" i="1"/>
  <c r="M150" i="1"/>
  <c r="M149" i="1"/>
  <c r="M148" i="1"/>
  <c r="M85" i="1"/>
  <c r="M84" i="1"/>
  <c r="M83" i="1"/>
  <c r="M82" i="1"/>
  <c r="M639" i="1"/>
  <c r="M638" i="1"/>
  <c r="M637" i="1"/>
  <c r="M636" i="1"/>
  <c r="M635" i="1"/>
  <c r="M574" i="1"/>
  <c r="M573" i="1"/>
  <c r="M572" i="1"/>
  <c r="M571" i="1"/>
  <c r="M570" i="1"/>
  <c r="M569" i="1"/>
  <c r="M532" i="1"/>
  <c r="M531" i="1"/>
  <c r="M530" i="1"/>
  <c r="M529" i="1"/>
  <c r="M528" i="1"/>
  <c r="M216" i="1"/>
  <c r="M215" i="1"/>
  <c r="M214" i="1"/>
  <c r="M213" i="1"/>
  <c r="D13" i="4"/>
  <c r="D12" i="4"/>
  <c r="I690" i="1" l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E25" i="2" l="1"/>
  <c r="G22" i="2" l="1"/>
  <c r="G21" i="2"/>
  <c r="G23" i="2"/>
  <c r="G20" i="2"/>
  <c r="G19" i="2"/>
  <c r="K464" i="1" s="1"/>
  <c r="D464" i="1" s="1"/>
  <c r="E464" i="1" l="1"/>
  <c r="G464" i="1"/>
  <c r="F464" i="1" s="1"/>
  <c r="K461" i="1"/>
  <c r="D461" i="1" s="1"/>
  <c r="K471" i="1"/>
  <c r="D471" i="1" s="1"/>
  <c r="K479" i="1"/>
  <c r="D479" i="1" s="1"/>
  <c r="K487" i="1"/>
  <c r="D487" i="1" s="1"/>
  <c r="K905" i="1"/>
  <c r="D905" i="1" s="1"/>
  <c r="K874" i="1"/>
  <c r="D874" i="1" s="1"/>
  <c r="K882" i="1"/>
  <c r="D882" i="1" s="1"/>
  <c r="K890" i="1"/>
  <c r="D890" i="1" s="1"/>
  <c r="K462" i="1"/>
  <c r="D462" i="1" s="1"/>
  <c r="K480" i="1"/>
  <c r="D480" i="1" s="1"/>
  <c r="K895" i="1"/>
  <c r="D895" i="1" s="1"/>
  <c r="K468" i="1"/>
  <c r="D468" i="1" s="1"/>
  <c r="K482" i="1"/>
  <c r="D482" i="1" s="1"/>
  <c r="K904" i="1"/>
  <c r="D904" i="1" s="1"/>
  <c r="K873" i="1"/>
  <c r="D873" i="1" s="1"/>
  <c r="K883" i="1"/>
  <c r="D883" i="1" s="1"/>
  <c r="K891" i="1"/>
  <c r="D891" i="1" s="1"/>
  <c r="K465" i="1"/>
  <c r="D465" i="1" s="1"/>
  <c r="K473" i="1"/>
  <c r="D473" i="1" s="1"/>
  <c r="K481" i="1"/>
  <c r="D481" i="1" s="1"/>
  <c r="K489" i="1"/>
  <c r="D489" i="1" s="1"/>
  <c r="K897" i="1"/>
  <c r="D897" i="1" s="1"/>
  <c r="K876" i="1"/>
  <c r="D876" i="1" s="1"/>
  <c r="K884" i="1"/>
  <c r="D884" i="1" s="1"/>
  <c r="K892" i="1"/>
  <c r="D892" i="1" s="1"/>
  <c r="K466" i="1"/>
  <c r="D466" i="1" s="1"/>
  <c r="K486" i="1"/>
  <c r="D486" i="1" s="1"/>
  <c r="K457" i="1"/>
  <c r="D457" i="1" s="1"/>
  <c r="K472" i="1"/>
  <c r="D472" i="1" s="1"/>
  <c r="K484" i="1"/>
  <c r="D484" i="1" s="1"/>
  <c r="K896" i="1"/>
  <c r="D896" i="1" s="1"/>
  <c r="K877" i="1"/>
  <c r="D877" i="1" s="1"/>
  <c r="K885" i="1"/>
  <c r="D885" i="1" s="1"/>
  <c r="K893" i="1"/>
  <c r="D893" i="1" s="1"/>
  <c r="K467" i="1"/>
  <c r="D467" i="1" s="1"/>
  <c r="K475" i="1"/>
  <c r="D475" i="1" s="1"/>
  <c r="K483" i="1"/>
  <c r="D483" i="1" s="1"/>
  <c r="K901" i="1"/>
  <c r="D901" i="1" s="1"/>
  <c r="K899" i="1"/>
  <c r="D899" i="1" s="1"/>
  <c r="K878" i="1"/>
  <c r="D878" i="1" s="1"/>
  <c r="K886" i="1"/>
  <c r="D886" i="1" s="1"/>
  <c r="K894" i="1"/>
  <c r="D894" i="1" s="1"/>
  <c r="K470" i="1"/>
  <c r="D470" i="1" s="1"/>
  <c r="K902" i="1"/>
  <c r="D902" i="1" s="1"/>
  <c r="K459" i="1"/>
  <c r="D459" i="1" s="1"/>
  <c r="K476" i="1"/>
  <c r="D476" i="1" s="1"/>
  <c r="K488" i="1"/>
  <c r="D488" i="1" s="1"/>
  <c r="K898" i="1"/>
  <c r="D898" i="1" s="1"/>
  <c r="K879" i="1"/>
  <c r="D879" i="1" s="1"/>
  <c r="K887" i="1"/>
  <c r="D887" i="1" s="1"/>
  <c r="K456" i="1"/>
  <c r="D456" i="1" s="1"/>
  <c r="K469" i="1"/>
  <c r="D469" i="1" s="1"/>
  <c r="K477" i="1"/>
  <c r="D477" i="1" s="1"/>
  <c r="K485" i="1"/>
  <c r="D485" i="1" s="1"/>
  <c r="K903" i="1"/>
  <c r="D903" i="1" s="1"/>
  <c r="K872" i="1"/>
  <c r="D872" i="1" s="1"/>
  <c r="K880" i="1"/>
  <c r="D880" i="1" s="1"/>
  <c r="K888" i="1"/>
  <c r="D888" i="1" s="1"/>
  <c r="K458" i="1"/>
  <c r="D458" i="1" s="1"/>
  <c r="K474" i="1"/>
  <c r="D474" i="1" s="1"/>
  <c r="K875" i="1"/>
  <c r="D875" i="1" s="1"/>
  <c r="K463" i="1"/>
  <c r="D463" i="1" s="1"/>
  <c r="K478" i="1"/>
  <c r="D478" i="1" s="1"/>
  <c r="K490" i="1"/>
  <c r="D490" i="1" s="1"/>
  <c r="K900" i="1"/>
  <c r="D900" i="1" s="1"/>
  <c r="K881" i="1"/>
  <c r="D881" i="1" s="1"/>
  <c r="K889" i="1"/>
  <c r="D889" i="1" s="1"/>
  <c r="K460" i="1"/>
  <c r="D460" i="1" s="1"/>
  <c r="K820" i="1"/>
  <c r="D820" i="1" s="1"/>
  <c r="K696" i="1"/>
  <c r="D696" i="1" s="1"/>
  <c r="K402" i="1"/>
  <c r="D402" i="1" s="1"/>
  <c r="K277" i="1"/>
  <c r="D277" i="1" s="1"/>
  <c r="K33" i="1"/>
  <c r="D33" i="1" s="1"/>
  <c r="K31" i="1"/>
  <c r="D31" i="1" s="1"/>
  <c r="K35" i="1"/>
  <c r="D35" i="1" s="1"/>
  <c r="K32" i="1"/>
  <c r="D32" i="1" s="1"/>
  <c r="K34" i="1"/>
  <c r="D34" i="1" s="1"/>
  <c r="K278" i="1"/>
  <c r="D278" i="1" s="1"/>
  <c r="K30" i="1"/>
  <c r="D30" i="1" s="1"/>
  <c r="K286" i="1"/>
  <c r="D286" i="1" s="1"/>
  <c r="K318" i="1"/>
  <c r="D318" i="1" s="1"/>
  <c r="K347" i="1"/>
  <c r="D347" i="1" s="1"/>
  <c r="K298" i="1"/>
  <c r="D298" i="1" s="1"/>
  <c r="K331" i="1"/>
  <c r="D331" i="1" s="1"/>
  <c r="K371" i="1"/>
  <c r="D371" i="1" s="1"/>
  <c r="K405" i="1"/>
  <c r="D405" i="1" s="1"/>
  <c r="K438" i="1"/>
  <c r="D438" i="1" s="1"/>
  <c r="K838" i="1"/>
  <c r="D838" i="1" s="1"/>
  <c r="K870" i="1"/>
  <c r="D870" i="1" s="1"/>
  <c r="K728" i="1"/>
  <c r="D728" i="1" s="1"/>
  <c r="K762" i="1"/>
  <c r="D762" i="1" s="1"/>
  <c r="K798" i="1"/>
  <c r="D798" i="1" s="1"/>
  <c r="K311" i="1"/>
  <c r="D311" i="1" s="1"/>
  <c r="K344" i="1"/>
  <c r="D344" i="1" s="1"/>
  <c r="K376" i="1"/>
  <c r="D376" i="1" s="1"/>
  <c r="K410" i="1"/>
  <c r="D410" i="1" s="1"/>
  <c r="K443" i="1"/>
  <c r="D443" i="1" s="1"/>
  <c r="K843" i="1"/>
  <c r="D843" i="1" s="1"/>
  <c r="K701" i="1"/>
  <c r="D701" i="1" s="1"/>
  <c r="K733" i="1"/>
  <c r="D733" i="1" s="1"/>
  <c r="K767" i="1"/>
  <c r="D767" i="1" s="1"/>
  <c r="K791" i="1"/>
  <c r="D791" i="1" s="1"/>
  <c r="K284" i="1"/>
  <c r="D284" i="1" s="1"/>
  <c r="K367" i="1"/>
  <c r="D367" i="1" s="1"/>
  <c r="K399" i="1"/>
  <c r="D399" i="1" s="1"/>
  <c r="K434" i="1"/>
  <c r="D434" i="1" s="1"/>
  <c r="K830" i="1"/>
  <c r="D830" i="1" s="1"/>
  <c r="K866" i="1"/>
  <c r="D866" i="1" s="1"/>
  <c r="K724" i="1"/>
  <c r="D724" i="1" s="1"/>
  <c r="K758" i="1"/>
  <c r="D758" i="1" s="1"/>
  <c r="K790" i="1"/>
  <c r="D790" i="1" s="1"/>
  <c r="K303" i="1"/>
  <c r="D303" i="1" s="1"/>
  <c r="K332" i="1"/>
  <c r="D332" i="1" s="1"/>
  <c r="K364" i="1"/>
  <c r="D364" i="1" s="1"/>
  <c r="K396" i="1"/>
  <c r="D396" i="1" s="1"/>
  <c r="K431" i="1"/>
  <c r="D431" i="1" s="1"/>
  <c r="K831" i="1"/>
  <c r="D831" i="1" s="1"/>
  <c r="K863" i="1"/>
  <c r="D863" i="1" s="1"/>
  <c r="K721" i="1"/>
  <c r="D721" i="1" s="1"/>
  <c r="K755" i="1"/>
  <c r="D755" i="1" s="1"/>
  <c r="K795" i="1"/>
  <c r="D795" i="1" s="1"/>
  <c r="K281" i="1"/>
  <c r="D281" i="1" s="1"/>
  <c r="K296" i="1"/>
  <c r="D296" i="1" s="1"/>
  <c r="K312" i="1"/>
  <c r="D312" i="1" s="1"/>
  <c r="K329" i="1"/>
  <c r="D329" i="1" s="1"/>
  <c r="K345" i="1"/>
  <c r="D345" i="1" s="1"/>
  <c r="K361" i="1"/>
  <c r="D361" i="1" s="1"/>
  <c r="K377" i="1"/>
  <c r="D377" i="1" s="1"/>
  <c r="K393" i="1"/>
  <c r="D393" i="1" s="1"/>
  <c r="K411" i="1"/>
  <c r="D411" i="1" s="1"/>
  <c r="K427" i="1"/>
  <c r="D427" i="1" s="1"/>
  <c r="K444" i="1"/>
  <c r="D444" i="1" s="1"/>
  <c r="K828" i="1"/>
  <c r="D828" i="1" s="1"/>
  <c r="K844" i="1"/>
  <c r="D844" i="1" s="1"/>
  <c r="K860" i="1"/>
  <c r="D860" i="1" s="1"/>
  <c r="K702" i="1"/>
  <c r="D702" i="1" s="1"/>
  <c r="K718" i="1"/>
  <c r="D718" i="1" s="1"/>
  <c r="K734" i="1"/>
  <c r="D734" i="1" s="1"/>
  <c r="K752" i="1"/>
  <c r="D752" i="1" s="1"/>
  <c r="K768" i="1"/>
  <c r="D768" i="1" s="1"/>
  <c r="K784" i="1"/>
  <c r="D784" i="1" s="1"/>
  <c r="K800" i="1"/>
  <c r="D800" i="1" s="1"/>
  <c r="K816" i="1"/>
  <c r="D816" i="1" s="1"/>
  <c r="K309" i="1"/>
  <c r="D309" i="1" s="1"/>
  <c r="K326" i="1"/>
  <c r="D326" i="1" s="1"/>
  <c r="K342" i="1"/>
  <c r="D342" i="1" s="1"/>
  <c r="K358" i="1"/>
  <c r="D358" i="1" s="1"/>
  <c r="K374" i="1"/>
  <c r="D374" i="1" s="1"/>
  <c r="K390" i="1"/>
  <c r="D390" i="1" s="1"/>
  <c r="K408" i="1"/>
  <c r="D408" i="1" s="1"/>
  <c r="K424" i="1"/>
  <c r="D424" i="1" s="1"/>
  <c r="K437" i="1"/>
  <c r="D437" i="1" s="1"/>
  <c r="K453" i="1"/>
  <c r="D453" i="1" s="1"/>
  <c r="K837" i="1"/>
  <c r="D837" i="1" s="1"/>
  <c r="K853" i="1"/>
  <c r="D853" i="1" s="1"/>
  <c r="K869" i="1"/>
  <c r="D869" i="1" s="1"/>
  <c r="K711" i="1"/>
  <c r="D711" i="1" s="1"/>
  <c r="K727" i="1"/>
  <c r="D727" i="1" s="1"/>
  <c r="K745" i="1"/>
  <c r="D745" i="1" s="1"/>
  <c r="K761" i="1"/>
  <c r="D761" i="1" s="1"/>
  <c r="K777" i="1"/>
  <c r="D777" i="1" s="1"/>
  <c r="K793" i="1"/>
  <c r="D793" i="1" s="1"/>
  <c r="K809" i="1"/>
  <c r="D809" i="1" s="1"/>
  <c r="K806" i="1"/>
  <c r="D806" i="1" s="1"/>
  <c r="K294" i="1"/>
  <c r="D294" i="1" s="1"/>
  <c r="K327" i="1"/>
  <c r="D327" i="1" s="1"/>
  <c r="K351" i="1"/>
  <c r="D351" i="1" s="1"/>
  <c r="K306" i="1"/>
  <c r="D306" i="1" s="1"/>
  <c r="K343" i="1"/>
  <c r="D343" i="1" s="1"/>
  <c r="K379" i="1"/>
  <c r="D379" i="1" s="1"/>
  <c r="K417" i="1"/>
  <c r="D417" i="1" s="1"/>
  <c r="K446" i="1"/>
  <c r="D446" i="1" s="1"/>
  <c r="K846" i="1"/>
  <c r="D846" i="1" s="1"/>
  <c r="K704" i="1"/>
  <c r="D704" i="1" s="1"/>
  <c r="K736" i="1"/>
  <c r="D736" i="1" s="1"/>
  <c r="K770" i="1"/>
  <c r="D770" i="1" s="1"/>
  <c r="K283" i="1"/>
  <c r="D283" i="1" s="1"/>
  <c r="K319" i="1"/>
  <c r="D319" i="1" s="1"/>
  <c r="K352" i="1"/>
  <c r="D352" i="1" s="1"/>
  <c r="K384" i="1"/>
  <c r="D384" i="1" s="1"/>
  <c r="K418" i="1"/>
  <c r="D418" i="1" s="1"/>
  <c r="K451" i="1"/>
  <c r="D451" i="1" s="1"/>
  <c r="K851" i="1"/>
  <c r="D851" i="1" s="1"/>
  <c r="K709" i="1"/>
  <c r="D709" i="1" s="1"/>
  <c r="K743" i="1"/>
  <c r="D743" i="1" s="1"/>
  <c r="K771" i="1"/>
  <c r="D771" i="1" s="1"/>
  <c r="K799" i="1"/>
  <c r="D799" i="1" s="1"/>
  <c r="K288" i="1"/>
  <c r="D288" i="1" s="1"/>
  <c r="K375" i="1"/>
  <c r="D375" i="1" s="1"/>
  <c r="K409" i="1"/>
  <c r="D409" i="1" s="1"/>
  <c r="K442" i="1"/>
  <c r="D442" i="1" s="1"/>
  <c r="K842" i="1"/>
  <c r="D842" i="1" s="1"/>
  <c r="K700" i="1"/>
  <c r="D700" i="1" s="1"/>
  <c r="K732" i="1"/>
  <c r="D732" i="1" s="1"/>
  <c r="K766" i="1"/>
  <c r="D766" i="1" s="1"/>
  <c r="K794" i="1"/>
  <c r="D794" i="1" s="1"/>
  <c r="K307" i="1"/>
  <c r="D307" i="1" s="1"/>
  <c r="K340" i="1"/>
  <c r="D340" i="1" s="1"/>
  <c r="K372" i="1"/>
  <c r="D372" i="1" s="1"/>
  <c r="K406" i="1"/>
  <c r="D406" i="1" s="1"/>
  <c r="K439" i="1"/>
  <c r="D439" i="1" s="1"/>
  <c r="K839" i="1"/>
  <c r="D839" i="1" s="1"/>
  <c r="K871" i="1"/>
  <c r="D871" i="1" s="1"/>
  <c r="K729" i="1"/>
  <c r="D729" i="1" s="1"/>
  <c r="K763" i="1"/>
  <c r="D763" i="1" s="1"/>
  <c r="K803" i="1"/>
  <c r="D803" i="1" s="1"/>
  <c r="K285" i="1"/>
  <c r="D285" i="1" s="1"/>
  <c r="K300" i="1"/>
  <c r="D300" i="1" s="1"/>
  <c r="K316" i="1"/>
  <c r="D316" i="1" s="1"/>
  <c r="K333" i="1"/>
  <c r="D333" i="1" s="1"/>
  <c r="K349" i="1"/>
  <c r="D349" i="1" s="1"/>
  <c r="K365" i="1"/>
  <c r="D365" i="1" s="1"/>
  <c r="K381" i="1"/>
  <c r="D381" i="1" s="1"/>
  <c r="K397" i="1"/>
  <c r="D397" i="1" s="1"/>
  <c r="K415" i="1"/>
  <c r="D415" i="1" s="1"/>
  <c r="K432" i="1"/>
  <c r="D432" i="1" s="1"/>
  <c r="K448" i="1"/>
  <c r="D448" i="1" s="1"/>
  <c r="K832" i="1"/>
  <c r="D832" i="1" s="1"/>
  <c r="K848" i="1"/>
  <c r="D848" i="1" s="1"/>
  <c r="K864" i="1"/>
  <c r="D864" i="1" s="1"/>
  <c r="K706" i="1"/>
  <c r="D706" i="1" s="1"/>
  <c r="K722" i="1"/>
  <c r="D722" i="1" s="1"/>
  <c r="K740" i="1"/>
  <c r="D740" i="1" s="1"/>
  <c r="K756" i="1"/>
  <c r="D756" i="1" s="1"/>
  <c r="K772" i="1"/>
  <c r="D772" i="1" s="1"/>
  <c r="K788" i="1"/>
  <c r="D788" i="1" s="1"/>
  <c r="K804" i="1"/>
  <c r="D804" i="1" s="1"/>
  <c r="K297" i="1"/>
  <c r="D297" i="1" s="1"/>
  <c r="K313" i="1"/>
  <c r="D313" i="1" s="1"/>
  <c r="K330" i="1"/>
  <c r="D330" i="1" s="1"/>
  <c r="K346" i="1"/>
  <c r="D346" i="1" s="1"/>
  <c r="K362" i="1"/>
  <c r="D362" i="1" s="1"/>
  <c r="K378" i="1"/>
  <c r="D378" i="1" s="1"/>
  <c r="K394" i="1"/>
  <c r="D394" i="1" s="1"/>
  <c r="K412" i="1"/>
  <c r="D412" i="1" s="1"/>
  <c r="K428" i="1"/>
  <c r="D428" i="1" s="1"/>
  <c r="K441" i="1"/>
  <c r="D441" i="1" s="1"/>
  <c r="K825" i="1"/>
  <c r="D825" i="1" s="1"/>
  <c r="K841" i="1"/>
  <c r="D841" i="1" s="1"/>
  <c r="K857" i="1"/>
  <c r="D857" i="1" s="1"/>
  <c r="K699" i="1"/>
  <c r="D699" i="1" s="1"/>
  <c r="K715" i="1"/>
  <c r="D715" i="1" s="1"/>
  <c r="K731" i="1"/>
  <c r="D731" i="1" s="1"/>
  <c r="K749" i="1"/>
  <c r="D749" i="1" s="1"/>
  <c r="K765" i="1"/>
  <c r="D765" i="1" s="1"/>
  <c r="K781" i="1"/>
  <c r="D781" i="1" s="1"/>
  <c r="K797" i="1"/>
  <c r="D797" i="1" s="1"/>
  <c r="K813" i="1"/>
  <c r="D813" i="1" s="1"/>
  <c r="K810" i="1"/>
  <c r="D810" i="1" s="1"/>
  <c r="K302" i="1"/>
  <c r="D302" i="1" s="1"/>
  <c r="K335" i="1"/>
  <c r="D335" i="1" s="1"/>
  <c r="K282" i="1"/>
  <c r="D282" i="1" s="1"/>
  <c r="K314" i="1"/>
  <c r="D314" i="1" s="1"/>
  <c r="K355" i="1"/>
  <c r="D355" i="1" s="1"/>
  <c r="K387" i="1"/>
  <c r="D387" i="1" s="1"/>
  <c r="K425" i="1"/>
  <c r="D425" i="1" s="1"/>
  <c r="K822" i="1"/>
  <c r="D822" i="1" s="1"/>
  <c r="K854" i="1"/>
  <c r="D854" i="1" s="1"/>
  <c r="K712" i="1"/>
  <c r="D712" i="1" s="1"/>
  <c r="K746" i="1"/>
  <c r="D746" i="1" s="1"/>
  <c r="K778" i="1"/>
  <c r="D778" i="1" s="1"/>
  <c r="K291" i="1"/>
  <c r="D291" i="1" s="1"/>
  <c r="K328" i="1"/>
  <c r="D328" i="1" s="1"/>
  <c r="K360" i="1"/>
  <c r="D360" i="1" s="1"/>
  <c r="K392" i="1"/>
  <c r="D392" i="1" s="1"/>
  <c r="K426" i="1"/>
  <c r="D426" i="1" s="1"/>
  <c r="K827" i="1"/>
  <c r="D827" i="1" s="1"/>
  <c r="K859" i="1"/>
  <c r="D859" i="1" s="1"/>
  <c r="K717" i="1"/>
  <c r="D717" i="1" s="1"/>
  <c r="K751" i="1"/>
  <c r="D751" i="1" s="1"/>
  <c r="K779" i="1"/>
  <c r="D779" i="1" s="1"/>
  <c r="K807" i="1"/>
  <c r="D807" i="1" s="1"/>
  <c r="K292" i="1"/>
  <c r="D292" i="1" s="1"/>
  <c r="K383" i="1"/>
  <c r="D383" i="1" s="1"/>
  <c r="K413" i="1"/>
  <c r="D413" i="1" s="1"/>
  <c r="K450" i="1"/>
  <c r="D450" i="1" s="1"/>
  <c r="K850" i="1"/>
  <c r="D850" i="1" s="1"/>
  <c r="K708" i="1"/>
  <c r="D708" i="1" s="1"/>
  <c r="K742" i="1"/>
  <c r="D742" i="1" s="1"/>
  <c r="K774" i="1"/>
  <c r="D774" i="1" s="1"/>
  <c r="K287" i="1"/>
  <c r="D287" i="1" s="1"/>
  <c r="K310" i="1"/>
  <c r="D310" i="1" s="1"/>
  <c r="K363" i="1"/>
  <c r="D363" i="1" s="1"/>
  <c r="K862" i="1"/>
  <c r="D862" i="1" s="1"/>
  <c r="K299" i="1"/>
  <c r="D299" i="1" s="1"/>
  <c r="K435" i="1"/>
  <c r="D435" i="1" s="1"/>
  <c r="K759" i="1"/>
  <c r="D759" i="1" s="1"/>
  <c r="K391" i="1"/>
  <c r="D391" i="1" s="1"/>
  <c r="K716" i="1"/>
  <c r="D716" i="1" s="1"/>
  <c r="K315" i="1"/>
  <c r="D315" i="1" s="1"/>
  <c r="K380" i="1"/>
  <c r="D380" i="1" s="1"/>
  <c r="K447" i="1"/>
  <c r="D447" i="1" s="1"/>
  <c r="K705" i="1"/>
  <c r="D705" i="1" s="1"/>
  <c r="K775" i="1"/>
  <c r="D775" i="1" s="1"/>
  <c r="K289" i="1"/>
  <c r="D289" i="1" s="1"/>
  <c r="K320" i="1"/>
  <c r="D320" i="1" s="1"/>
  <c r="K353" i="1"/>
  <c r="D353" i="1" s="1"/>
  <c r="K385" i="1"/>
  <c r="D385" i="1" s="1"/>
  <c r="K419" i="1"/>
  <c r="D419" i="1" s="1"/>
  <c r="K452" i="1"/>
  <c r="D452" i="1" s="1"/>
  <c r="K852" i="1"/>
  <c r="D852" i="1" s="1"/>
  <c r="K710" i="1"/>
  <c r="D710" i="1" s="1"/>
  <c r="K744" i="1"/>
  <c r="D744" i="1" s="1"/>
  <c r="K776" i="1"/>
  <c r="D776" i="1" s="1"/>
  <c r="K808" i="1"/>
  <c r="D808" i="1" s="1"/>
  <c r="K317" i="1"/>
  <c r="D317" i="1" s="1"/>
  <c r="K350" i="1"/>
  <c r="D350" i="1" s="1"/>
  <c r="K382" i="1"/>
  <c r="D382" i="1" s="1"/>
  <c r="K416" i="1"/>
  <c r="D416" i="1" s="1"/>
  <c r="K445" i="1"/>
  <c r="D445" i="1" s="1"/>
  <c r="K845" i="1"/>
  <c r="D845" i="1" s="1"/>
  <c r="K703" i="1"/>
  <c r="D703" i="1" s="1"/>
  <c r="K735" i="1"/>
  <c r="D735" i="1" s="1"/>
  <c r="K769" i="1"/>
  <c r="D769" i="1" s="1"/>
  <c r="K801" i="1"/>
  <c r="D801" i="1" s="1"/>
  <c r="K814" i="1"/>
  <c r="D814" i="1" s="1"/>
  <c r="K786" i="1"/>
  <c r="D786" i="1" s="1"/>
  <c r="K339" i="1"/>
  <c r="D339" i="1" s="1"/>
  <c r="K395" i="1"/>
  <c r="D395" i="1" s="1"/>
  <c r="K720" i="1"/>
  <c r="D720" i="1" s="1"/>
  <c r="K336" i="1"/>
  <c r="D336" i="1" s="1"/>
  <c r="K835" i="1"/>
  <c r="D835" i="1" s="1"/>
  <c r="K787" i="1"/>
  <c r="D787" i="1" s="1"/>
  <c r="K421" i="1"/>
  <c r="D421" i="1" s="1"/>
  <c r="K750" i="1"/>
  <c r="D750" i="1" s="1"/>
  <c r="K324" i="1"/>
  <c r="D324" i="1" s="1"/>
  <c r="K388" i="1"/>
  <c r="D388" i="1" s="1"/>
  <c r="K823" i="1"/>
  <c r="D823" i="1" s="1"/>
  <c r="K713" i="1"/>
  <c r="D713" i="1" s="1"/>
  <c r="K783" i="1"/>
  <c r="D783" i="1" s="1"/>
  <c r="K293" i="1"/>
  <c r="D293" i="1" s="1"/>
  <c r="K325" i="1"/>
  <c r="D325" i="1" s="1"/>
  <c r="K357" i="1"/>
  <c r="D357" i="1" s="1"/>
  <c r="K389" i="1"/>
  <c r="D389" i="1" s="1"/>
  <c r="K423" i="1"/>
  <c r="D423" i="1" s="1"/>
  <c r="K824" i="1"/>
  <c r="D824" i="1" s="1"/>
  <c r="K856" i="1"/>
  <c r="D856" i="1" s="1"/>
  <c r="K714" i="1"/>
  <c r="D714" i="1" s="1"/>
  <c r="K748" i="1"/>
  <c r="D748" i="1" s="1"/>
  <c r="K780" i="1"/>
  <c r="D780" i="1" s="1"/>
  <c r="K812" i="1"/>
  <c r="D812" i="1" s="1"/>
  <c r="K322" i="1"/>
  <c r="D322" i="1" s="1"/>
  <c r="K354" i="1"/>
  <c r="D354" i="1" s="1"/>
  <c r="K386" i="1"/>
  <c r="D386" i="1" s="1"/>
  <c r="K420" i="1"/>
  <c r="D420" i="1" s="1"/>
  <c r="K449" i="1"/>
  <c r="D449" i="1" s="1"/>
  <c r="K849" i="1"/>
  <c r="D849" i="1" s="1"/>
  <c r="K707" i="1"/>
  <c r="D707" i="1" s="1"/>
  <c r="K741" i="1"/>
  <c r="D741" i="1" s="1"/>
  <c r="K773" i="1"/>
  <c r="D773" i="1" s="1"/>
  <c r="K805" i="1"/>
  <c r="D805" i="1" s="1"/>
  <c r="K818" i="1"/>
  <c r="D818" i="1" s="1"/>
  <c r="K323" i="1"/>
  <c r="D323" i="1" s="1"/>
  <c r="K290" i="1"/>
  <c r="D290" i="1" s="1"/>
  <c r="K430" i="1"/>
  <c r="D430" i="1" s="1"/>
  <c r="K754" i="1"/>
  <c r="D754" i="1" s="1"/>
  <c r="K368" i="1"/>
  <c r="D368" i="1" s="1"/>
  <c r="K867" i="1"/>
  <c r="D867" i="1" s="1"/>
  <c r="K819" i="1"/>
  <c r="D819" i="1" s="1"/>
  <c r="K826" i="1"/>
  <c r="D826" i="1" s="1"/>
  <c r="K782" i="1"/>
  <c r="D782" i="1" s="1"/>
  <c r="K348" i="1"/>
  <c r="D348" i="1" s="1"/>
  <c r="K414" i="1"/>
  <c r="D414" i="1" s="1"/>
  <c r="K847" i="1"/>
  <c r="D847" i="1" s="1"/>
  <c r="K737" i="1"/>
  <c r="D737" i="1" s="1"/>
  <c r="K811" i="1"/>
  <c r="D811" i="1" s="1"/>
  <c r="K304" i="1"/>
  <c r="D304" i="1" s="1"/>
  <c r="K337" i="1"/>
  <c r="D337" i="1" s="1"/>
  <c r="K369" i="1"/>
  <c r="D369" i="1" s="1"/>
  <c r="K401" i="1"/>
  <c r="D401" i="1" s="1"/>
  <c r="K436" i="1"/>
  <c r="D436" i="1" s="1"/>
  <c r="K836" i="1"/>
  <c r="D836" i="1" s="1"/>
  <c r="K868" i="1"/>
  <c r="D868" i="1" s="1"/>
  <c r="K726" i="1"/>
  <c r="D726" i="1" s="1"/>
  <c r="K760" i="1"/>
  <c r="D760" i="1" s="1"/>
  <c r="K792" i="1"/>
  <c r="D792" i="1" s="1"/>
  <c r="K301" i="1"/>
  <c r="D301" i="1" s="1"/>
  <c r="K334" i="1"/>
  <c r="D334" i="1" s="1"/>
  <c r="K366" i="1"/>
  <c r="D366" i="1" s="1"/>
  <c r="K398" i="1"/>
  <c r="D398" i="1" s="1"/>
  <c r="K429" i="1"/>
  <c r="D429" i="1" s="1"/>
  <c r="K829" i="1"/>
  <c r="D829" i="1" s="1"/>
  <c r="K861" i="1"/>
  <c r="D861" i="1" s="1"/>
  <c r="K719" i="1"/>
  <c r="D719" i="1" s="1"/>
  <c r="K753" i="1"/>
  <c r="D753" i="1" s="1"/>
  <c r="K785" i="1"/>
  <c r="D785" i="1" s="1"/>
  <c r="K817" i="1"/>
  <c r="D817" i="1" s="1"/>
  <c r="K834" i="1"/>
  <c r="D834" i="1" s="1"/>
  <c r="K858" i="1"/>
  <c r="D858" i="1" s="1"/>
  <c r="K855" i="1"/>
  <c r="D855" i="1" s="1"/>
  <c r="K341" i="1"/>
  <c r="D341" i="1" s="1"/>
  <c r="K840" i="1"/>
  <c r="D840" i="1" s="1"/>
  <c r="K796" i="1"/>
  <c r="D796" i="1" s="1"/>
  <c r="K404" i="1"/>
  <c r="D404" i="1" s="1"/>
  <c r="K723" i="1"/>
  <c r="D723" i="1" s="1"/>
  <c r="K422" i="1"/>
  <c r="D422" i="1" s="1"/>
  <c r="K440" i="1"/>
  <c r="D440" i="1" s="1"/>
  <c r="K865" i="1"/>
  <c r="D865" i="1" s="1"/>
  <c r="K400" i="1"/>
  <c r="D400" i="1" s="1"/>
  <c r="K295" i="1"/>
  <c r="D295" i="1" s="1"/>
  <c r="K747" i="1"/>
  <c r="D747" i="1" s="1"/>
  <c r="K373" i="1"/>
  <c r="D373" i="1" s="1"/>
  <c r="K698" i="1"/>
  <c r="D698" i="1" s="1"/>
  <c r="K305" i="1"/>
  <c r="D305" i="1" s="1"/>
  <c r="K433" i="1"/>
  <c r="D433" i="1" s="1"/>
  <c r="K757" i="1"/>
  <c r="D757" i="1" s="1"/>
  <c r="K764" i="1"/>
  <c r="D764" i="1" s="1"/>
  <c r="K802" i="1"/>
  <c r="D802" i="1" s="1"/>
  <c r="K725" i="1"/>
  <c r="D725" i="1" s="1"/>
  <c r="K356" i="1"/>
  <c r="D356" i="1" s="1"/>
  <c r="K815" i="1"/>
  <c r="D815" i="1" s="1"/>
  <c r="K407" i="1"/>
  <c r="D407" i="1" s="1"/>
  <c r="K730" i="1"/>
  <c r="D730" i="1" s="1"/>
  <c r="K338" i="1"/>
  <c r="D338" i="1" s="1"/>
  <c r="K833" i="1"/>
  <c r="D833" i="1" s="1"/>
  <c r="K789" i="1"/>
  <c r="D789" i="1" s="1"/>
  <c r="K359" i="1"/>
  <c r="D359" i="1" s="1"/>
  <c r="K308" i="1"/>
  <c r="D308" i="1" s="1"/>
  <c r="K370" i="1"/>
  <c r="D370" i="1" s="1"/>
  <c r="K739" i="1"/>
  <c r="D739" i="1" s="1"/>
  <c r="K455" i="1"/>
  <c r="D455" i="1" s="1"/>
  <c r="K454" i="1"/>
  <c r="D454" i="1" s="1"/>
  <c r="K44" i="1"/>
  <c r="D44" i="1" s="1"/>
  <c r="K43" i="1"/>
  <c r="D43" i="1" s="1"/>
  <c r="K321" i="1"/>
  <c r="D321" i="1" s="1"/>
  <c r="K738" i="1"/>
  <c r="D738" i="1" s="1"/>
  <c r="K42" i="1"/>
  <c r="D42" i="1" s="1"/>
  <c r="K28" i="1"/>
  <c r="D28" i="1" s="1"/>
  <c r="K273" i="1"/>
  <c r="D273" i="1" s="1"/>
  <c r="K29" i="1"/>
  <c r="D29" i="1" s="1"/>
  <c r="K821" i="1"/>
  <c r="D821" i="1" s="1"/>
  <c r="K697" i="1"/>
  <c r="D697" i="1" s="1"/>
  <c r="K403" i="1"/>
  <c r="D403" i="1" s="1"/>
  <c r="K41" i="1"/>
  <c r="D41" i="1" s="1"/>
  <c r="K38" i="1"/>
  <c r="D38" i="1" s="1"/>
  <c r="K279" i="1"/>
  <c r="D279" i="1" s="1"/>
  <c r="K36" i="1"/>
  <c r="D36" i="1" s="1"/>
  <c r="K280" i="1"/>
  <c r="D280" i="1" s="1"/>
  <c r="K39" i="1"/>
  <c r="D39" i="1" s="1"/>
  <c r="K40" i="1"/>
  <c r="D40" i="1" s="1"/>
  <c r="K37" i="1"/>
  <c r="D37" i="1" s="1"/>
  <c r="E889" i="1" l="1"/>
  <c r="F889" i="1" s="1"/>
  <c r="G889" i="1"/>
  <c r="E903" i="1"/>
  <c r="F903" i="1" s="1"/>
  <c r="G903" i="1"/>
  <c r="G488" i="1"/>
  <c r="E488" i="1"/>
  <c r="F488" i="1" s="1"/>
  <c r="E467" i="1"/>
  <c r="G467" i="1"/>
  <c r="F467" i="1"/>
  <c r="E876" i="1"/>
  <c r="F876" i="1" s="1"/>
  <c r="G876" i="1"/>
  <c r="G882" i="1"/>
  <c r="F882" i="1" s="1"/>
  <c r="E882" i="1"/>
  <c r="G460" i="1"/>
  <c r="E460" i="1"/>
  <c r="F460" i="1" s="1"/>
  <c r="E490" i="1"/>
  <c r="G490" i="1"/>
  <c r="F490" i="1"/>
  <c r="G474" i="1"/>
  <c r="E474" i="1"/>
  <c r="F474" i="1" s="1"/>
  <c r="G872" i="1"/>
  <c r="E872" i="1"/>
  <c r="F872" i="1" s="1"/>
  <c r="E469" i="1"/>
  <c r="G469" i="1"/>
  <c r="F469" i="1"/>
  <c r="E898" i="1"/>
  <c r="F898" i="1" s="1"/>
  <c r="G898" i="1"/>
  <c r="G902" i="1"/>
  <c r="F902" i="1" s="1"/>
  <c r="E902" i="1"/>
  <c r="G878" i="1"/>
  <c r="E878" i="1"/>
  <c r="F878" i="1" s="1"/>
  <c r="E475" i="1"/>
  <c r="G475" i="1"/>
  <c r="F475" i="1"/>
  <c r="E877" i="1"/>
  <c r="F877" i="1" s="1"/>
  <c r="G877" i="1"/>
  <c r="G457" i="1"/>
  <c r="F457" i="1" s="1"/>
  <c r="E457" i="1"/>
  <c r="E884" i="1"/>
  <c r="G884" i="1"/>
  <c r="F884" i="1" s="1"/>
  <c r="G481" i="1"/>
  <c r="E481" i="1"/>
  <c r="F481" i="1"/>
  <c r="G883" i="1"/>
  <c r="E883" i="1"/>
  <c r="F883" i="1" s="1"/>
  <c r="E468" i="1"/>
  <c r="F468" i="1" s="1"/>
  <c r="G468" i="1"/>
  <c r="E890" i="1"/>
  <c r="G890" i="1"/>
  <c r="F890" i="1" s="1"/>
  <c r="G487" i="1"/>
  <c r="E487" i="1"/>
  <c r="F487" i="1"/>
  <c r="G479" i="1"/>
  <c r="E479" i="1"/>
  <c r="F479" i="1" s="1"/>
  <c r="G458" i="1"/>
  <c r="E458" i="1"/>
  <c r="F458" i="1" s="1"/>
  <c r="G470" i="1"/>
  <c r="E470" i="1"/>
  <c r="F470" i="1" s="1"/>
  <c r="G896" i="1"/>
  <c r="E896" i="1"/>
  <c r="F896" i="1"/>
  <c r="G473" i="1"/>
  <c r="E473" i="1"/>
  <c r="F473" i="1" s="1"/>
  <c r="E873" i="1"/>
  <c r="F873" i="1" s="1"/>
  <c r="G873" i="1"/>
  <c r="G881" i="1"/>
  <c r="E881" i="1"/>
  <c r="F881" i="1" s="1"/>
  <c r="G463" i="1"/>
  <c r="E463" i="1"/>
  <c r="E888" i="1"/>
  <c r="F888" i="1" s="1"/>
  <c r="G888" i="1"/>
  <c r="E485" i="1"/>
  <c r="G485" i="1"/>
  <c r="F485" i="1" s="1"/>
  <c r="E887" i="1"/>
  <c r="G887" i="1"/>
  <c r="F887" i="1"/>
  <c r="E476" i="1"/>
  <c r="F476" i="1" s="1"/>
  <c r="G476" i="1"/>
  <c r="G894" i="1"/>
  <c r="E894" i="1"/>
  <c r="G901" i="1"/>
  <c r="E901" i="1"/>
  <c r="F901" i="1"/>
  <c r="E893" i="1"/>
  <c r="F893" i="1" s="1"/>
  <c r="G893" i="1"/>
  <c r="E484" i="1"/>
  <c r="F484" i="1" s="1"/>
  <c r="G484" i="1"/>
  <c r="G466" i="1"/>
  <c r="E466" i="1"/>
  <c r="F466" i="1" s="1"/>
  <c r="G897" i="1"/>
  <c r="E897" i="1"/>
  <c r="F897" i="1"/>
  <c r="G465" i="1"/>
  <c r="E465" i="1"/>
  <c r="F465" i="1" s="1"/>
  <c r="G904" i="1"/>
  <c r="E904" i="1"/>
  <c r="F904" i="1" s="1"/>
  <c r="G480" i="1"/>
  <c r="E480" i="1"/>
  <c r="E874" i="1"/>
  <c r="F874" i="1" s="1"/>
  <c r="G874" i="1"/>
  <c r="G471" i="1"/>
  <c r="E471" i="1"/>
  <c r="F471" i="1" s="1"/>
  <c r="G478" i="1"/>
  <c r="E478" i="1"/>
  <c r="F478" i="1"/>
  <c r="E456" i="1"/>
  <c r="F456" i="1" s="1"/>
  <c r="G456" i="1"/>
  <c r="G899" i="1"/>
  <c r="F899" i="1" s="1"/>
  <c r="E899" i="1"/>
  <c r="G486" i="1"/>
  <c r="E486" i="1"/>
  <c r="F486" i="1" s="1"/>
  <c r="G895" i="1"/>
  <c r="E895" i="1"/>
  <c r="F895" i="1"/>
  <c r="G900" i="1"/>
  <c r="E900" i="1"/>
  <c r="F900" i="1" s="1"/>
  <c r="G875" i="1"/>
  <c r="F875" i="1" s="1"/>
  <c r="E875" i="1"/>
  <c r="E880" i="1"/>
  <c r="G880" i="1"/>
  <c r="F880" i="1" s="1"/>
  <c r="E477" i="1"/>
  <c r="G477" i="1"/>
  <c r="F477" i="1"/>
  <c r="G879" i="1"/>
  <c r="E879" i="1"/>
  <c r="F879" i="1" s="1"/>
  <c r="E459" i="1"/>
  <c r="F459" i="1" s="1"/>
  <c r="G459" i="1"/>
  <c r="E886" i="1"/>
  <c r="G886" i="1"/>
  <c r="F886" i="1" s="1"/>
  <c r="E483" i="1"/>
  <c r="G483" i="1"/>
  <c r="F483" i="1"/>
  <c r="E885" i="1"/>
  <c r="F885" i="1" s="1"/>
  <c r="G885" i="1"/>
  <c r="E472" i="1"/>
  <c r="F472" i="1" s="1"/>
  <c r="G472" i="1"/>
  <c r="G892" i="1"/>
  <c r="E892" i="1"/>
  <c r="F892" i="1" s="1"/>
  <c r="G489" i="1"/>
  <c r="E489" i="1"/>
  <c r="E891" i="1"/>
  <c r="F891" i="1" s="1"/>
  <c r="G891" i="1"/>
  <c r="E482" i="1"/>
  <c r="G482" i="1"/>
  <c r="F482" i="1" s="1"/>
  <c r="G462" i="1"/>
  <c r="E462" i="1"/>
  <c r="F462" i="1"/>
  <c r="G905" i="1"/>
  <c r="E905" i="1"/>
  <c r="F905" i="1" s="1"/>
  <c r="E461" i="1"/>
  <c r="F461" i="1" s="1"/>
  <c r="G461" i="1"/>
  <c r="E407" i="1"/>
  <c r="G407" i="1"/>
  <c r="G295" i="1"/>
  <c r="E295" i="1"/>
  <c r="G840" i="1"/>
  <c r="E840" i="1"/>
  <c r="E719" i="1"/>
  <c r="G719" i="1"/>
  <c r="G792" i="1"/>
  <c r="E792" i="1"/>
  <c r="E337" i="1"/>
  <c r="G337" i="1"/>
  <c r="E754" i="1"/>
  <c r="G754" i="1"/>
  <c r="G707" i="1"/>
  <c r="E707" i="1"/>
  <c r="G780" i="1"/>
  <c r="E780" i="1"/>
  <c r="G325" i="1"/>
  <c r="E325" i="1"/>
  <c r="G421" i="1"/>
  <c r="E421" i="1"/>
  <c r="E720" i="1"/>
  <c r="G720" i="1"/>
  <c r="E382" i="1"/>
  <c r="G382" i="1"/>
  <c r="F382" i="1" s="1"/>
  <c r="E776" i="1"/>
  <c r="G776" i="1"/>
  <c r="G320" i="1"/>
  <c r="E320" i="1"/>
  <c r="E391" i="1"/>
  <c r="G391" i="1"/>
  <c r="E774" i="1"/>
  <c r="G774" i="1"/>
  <c r="E807" i="1"/>
  <c r="G807" i="1"/>
  <c r="G360" i="1"/>
  <c r="E360" i="1"/>
  <c r="E425" i="1"/>
  <c r="G425" i="1"/>
  <c r="E813" i="1"/>
  <c r="G813" i="1"/>
  <c r="E857" i="1"/>
  <c r="G857" i="1"/>
  <c r="E297" i="1"/>
  <c r="G297" i="1"/>
  <c r="E756" i="1"/>
  <c r="F756" i="1" s="1"/>
  <c r="G756" i="1"/>
  <c r="E432" i="1"/>
  <c r="F432" i="1" s="1"/>
  <c r="G432" i="1"/>
  <c r="E300" i="1"/>
  <c r="G300" i="1"/>
  <c r="G406" i="1"/>
  <c r="E406" i="1"/>
  <c r="F406" i="1" s="1"/>
  <c r="E288" i="1"/>
  <c r="G288" i="1"/>
  <c r="G384" i="1"/>
  <c r="E384" i="1"/>
  <c r="F384" i="1" s="1"/>
  <c r="E446" i="1"/>
  <c r="G446" i="1"/>
  <c r="G806" i="1"/>
  <c r="E806" i="1"/>
  <c r="F806" i="1" s="1"/>
  <c r="E869" i="1"/>
  <c r="G869" i="1"/>
  <c r="E309" i="1"/>
  <c r="G309" i="1"/>
  <c r="E702" i="1"/>
  <c r="G702" i="1"/>
  <c r="F702" i="1" s="1"/>
  <c r="E377" i="1"/>
  <c r="G377" i="1"/>
  <c r="G755" i="1"/>
  <c r="E755" i="1"/>
  <c r="E303" i="1"/>
  <c r="G303" i="1"/>
  <c r="E733" i="1"/>
  <c r="G733" i="1"/>
  <c r="F733" i="1" s="1"/>
  <c r="G410" i="1"/>
  <c r="E410" i="1"/>
  <c r="F410" i="1" s="1"/>
  <c r="G838" i="1"/>
  <c r="E838" i="1"/>
  <c r="F838" i="1" s="1"/>
  <c r="E370" i="1"/>
  <c r="G370" i="1"/>
  <c r="G815" i="1"/>
  <c r="E815" i="1"/>
  <c r="G698" i="1"/>
  <c r="E698" i="1"/>
  <c r="E341" i="1"/>
  <c r="G341" i="1"/>
  <c r="E861" i="1"/>
  <c r="G861" i="1"/>
  <c r="E436" i="1"/>
  <c r="G436" i="1"/>
  <c r="E414" i="1"/>
  <c r="G414" i="1"/>
  <c r="E430" i="1"/>
  <c r="G430" i="1"/>
  <c r="E354" i="1"/>
  <c r="G354" i="1"/>
  <c r="G423" i="1"/>
  <c r="E423" i="1"/>
  <c r="E388" i="1"/>
  <c r="G388" i="1"/>
  <c r="G395" i="1"/>
  <c r="E395" i="1"/>
  <c r="F395" i="1" s="1"/>
  <c r="E845" i="1"/>
  <c r="G845" i="1"/>
  <c r="G419" i="1"/>
  <c r="E419" i="1"/>
  <c r="E380" i="1"/>
  <c r="G380" i="1"/>
  <c r="G413" i="1"/>
  <c r="E413" i="1"/>
  <c r="F413" i="1" s="1"/>
  <c r="E827" i="1"/>
  <c r="G827" i="1"/>
  <c r="E712" i="1"/>
  <c r="G712" i="1"/>
  <c r="G335" i="1"/>
  <c r="E335" i="1"/>
  <c r="E841" i="1"/>
  <c r="G841" i="1"/>
  <c r="E346" i="1"/>
  <c r="G346" i="1"/>
  <c r="E740" i="1"/>
  <c r="G740" i="1"/>
  <c r="E349" i="1"/>
  <c r="G349" i="1"/>
  <c r="E871" i="1"/>
  <c r="G871" i="1"/>
  <c r="G442" i="1"/>
  <c r="E442" i="1"/>
  <c r="E851" i="1"/>
  <c r="G851" i="1"/>
  <c r="E736" i="1"/>
  <c r="G736" i="1"/>
  <c r="E809" i="1"/>
  <c r="G809" i="1"/>
  <c r="E853" i="1"/>
  <c r="G853" i="1"/>
  <c r="E358" i="1"/>
  <c r="G358" i="1"/>
  <c r="E752" i="1"/>
  <c r="G752" i="1"/>
  <c r="G361" i="1"/>
  <c r="E361" i="1"/>
  <c r="G721" i="1"/>
  <c r="E721" i="1"/>
  <c r="G790" i="1"/>
  <c r="E790" i="1"/>
  <c r="G701" i="1"/>
  <c r="E701" i="1"/>
  <c r="G762" i="1"/>
  <c r="E762" i="1"/>
  <c r="G438" i="1"/>
  <c r="E438" i="1"/>
  <c r="E298" i="1"/>
  <c r="G298" i="1"/>
  <c r="G308" i="1"/>
  <c r="E308" i="1"/>
  <c r="E338" i="1"/>
  <c r="G338" i="1"/>
  <c r="E356" i="1"/>
  <c r="G356" i="1"/>
  <c r="E757" i="1"/>
  <c r="G757" i="1"/>
  <c r="E373" i="1"/>
  <c r="G373" i="1"/>
  <c r="G865" i="1"/>
  <c r="E865" i="1"/>
  <c r="E404" i="1"/>
  <c r="G404" i="1"/>
  <c r="E855" i="1"/>
  <c r="G855" i="1"/>
  <c r="G785" i="1"/>
  <c r="E785" i="1"/>
  <c r="E829" i="1"/>
  <c r="G829" i="1"/>
  <c r="E334" i="1"/>
  <c r="G334" i="1"/>
  <c r="E726" i="1"/>
  <c r="G726" i="1"/>
  <c r="E401" i="1"/>
  <c r="G401" i="1"/>
  <c r="E811" i="1"/>
  <c r="G811" i="1"/>
  <c r="E348" i="1"/>
  <c r="G348" i="1"/>
  <c r="E867" i="1"/>
  <c r="G867" i="1"/>
  <c r="G290" i="1"/>
  <c r="E290" i="1"/>
  <c r="E773" i="1"/>
  <c r="G773" i="1"/>
  <c r="E449" i="1"/>
  <c r="G449" i="1"/>
  <c r="E322" i="1"/>
  <c r="G322" i="1"/>
  <c r="G714" i="1"/>
  <c r="E714" i="1"/>
  <c r="G389" i="1"/>
  <c r="E389" i="1"/>
  <c r="E783" i="1"/>
  <c r="G783" i="1"/>
  <c r="E324" i="1"/>
  <c r="G324" i="1"/>
  <c r="E835" i="1"/>
  <c r="G835" i="1"/>
  <c r="G339" i="1"/>
  <c r="E339" i="1"/>
  <c r="G769" i="1"/>
  <c r="E769" i="1"/>
  <c r="G445" i="1"/>
  <c r="E445" i="1"/>
  <c r="G317" i="1"/>
  <c r="E317" i="1"/>
  <c r="E710" i="1"/>
  <c r="G710" i="1"/>
  <c r="G385" i="1"/>
  <c r="E385" i="1"/>
  <c r="E775" i="1"/>
  <c r="G775" i="1"/>
  <c r="G315" i="1"/>
  <c r="E315" i="1"/>
  <c r="E435" i="1"/>
  <c r="G435" i="1"/>
  <c r="E310" i="1"/>
  <c r="G310" i="1"/>
  <c r="E708" i="1"/>
  <c r="G708" i="1"/>
  <c r="E383" i="1"/>
  <c r="G383" i="1"/>
  <c r="E751" i="1"/>
  <c r="G751" i="1"/>
  <c r="G426" i="1"/>
  <c r="E426" i="1"/>
  <c r="E291" i="1"/>
  <c r="G291" i="1"/>
  <c r="G854" i="1"/>
  <c r="E854" i="1"/>
  <c r="G355" i="1"/>
  <c r="E355" i="1"/>
  <c r="E302" i="1"/>
  <c r="G302" i="1"/>
  <c r="G781" i="1"/>
  <c r="E781" i="1"/>
  <c r="E715" i="1"/>
  <c r="G715" i="1"/>
  <c r="E825" i="1"/>
  <c r="G825" i="1"/>
  <c r="E394" i="1"/>
  <c r="G394" i="1"/>
  <c r="G330" i="1"/>
  <c r="E330" i="1"/>
  <c r="E788" i="1"/>
  <c r="G788" i="1"/>
  <c r="E722" i="1"/>
  <c r="G722" i="1"/>
  <c r="E832" i="1"/>
  <c r="G832" i="1"/>
  <c r="E397" i="1"/>
  <c r="G397" i="1"/>
  <c r="G333" i="1"/>
  <c r="E333" i="1"/>
  <c r="E803" i="1"/>
  <c r="G803" i="1"/>
  <c r="E839" i="1"/>
  <c r="G839" i="1"/>
  <c r="G340" i="1"/>
  <c r="E340" i="1"/>
  <c r="G732" i="1"/>
  <c r="E732" i="1"/>
  <c r="E409" i="1"/>
  <c r="G409" i="1"/>
  <c r="G771" i="1"/>
  <c r="E771" i="1"/>
  <c r="G451" i="1"/>
  <c r="E451" i="1"/>
  <c r="E319" i="1"/>
  <c r="G319" i="1"/>
  <c r="E704" i="1"/>
  <c r="G704" i="1"/>
  <c r="G379" i="1"/>
  <c r="E379" i="1"/>
  <c r="E327" i="1"/>
  <c r="G327" i="1"/>
  <c r="E793" i="1"/>
  <c r="G793" i="1"/>
  <c r="E727" i="1"/>
  <c r="G727" i="1"/>
  <c r="E837" i="1"/>
  <c r="G837" i="1"/>
  <c r="G408" i="1"/>
  <c r="E408" i="1"/>
  <c r="G342" i="1"/>
  <c r="E342" i="1"/>
  <c r="E800" i="1"/>
  <c r="G800" i="1"/>
  <c r="E734" i="1"/>
  <c r="G734" i="1"/>
  <c r="E844" i="1"/>
  <c r="G844" i="1"/>
  <c r="E411" i="1"/>
  <c r="G411" i="1"/>
  <c r="E345" i="1"/>
  <c r="G345" i="1"/>
  <c r="E281" i="1"/>
  <c r="G281" i="1"/>
  <c r="G863" i="1"/>
  <c r="E863" i="1"/>
  <c r="E364" i="1"/>
  <c r="G364" i="1"/>
  <c r="E758" i="1"/>
  <c r="G758" i="1"/>
  <c r="G434" i="1"/>
  <c r="E434" i="1"/>
  <c r="E791" i="1"/>
  <c r="G791" i="1"/>
  <c r="E843" i="1"/>
  <c r="G843" i="1"/>
  <c r="G344" i="1"/>
  <c r="E344" i="1"/>
  <c r="E728" i="1"/>
  <c r="G728" i="1"/>
  <c r="G405" i="1"/>
  <c r="E405" i="1"/>
  <c r="G347" i="1"/>
  <c r="E347" i="1"/>
  <c r="E789" i="1"/>
  <c r="G789" i="1"/>
  <c r="E802" i="1"/>
  <c r="G802" i="1"/>
  <c r="E305" i="1"/>
  <c r="G305" i="1"/>
  <c r="E422" i="1"/>
  <c r="G422" i="1"/>
  <c r="E834" i="1"/>
  <c r="G834" i="1"/>
  <c r="E398" i="1"/>
  <c r="G398" i="1"/>
  <c r="E836" i="1"/>
  <c r="G836" i="1"/>
  <c r="G847" i="1"/>
  <c r="E847" i="1"/>
  <c r="G826" i="1"/>
  <c r="E826" i="1"/>
  <c r="E818" i="1"/>
  <c r="G818" i="1"/>
  <c r="E386" i="1"/>
  <c r="G386" i="1"/>
  <c r="G824" i="1"/>
  <c r="E824" i="1"/>
  <c r="E823" i="1"/>
  <c r="G823" i="1"/>
  <c r="E814" i="1"/>
  <c r="G814" i="1"/>
  <c r="E703" i="1"/>
  <c r="G703" i="1"/>
  <c r="E452" i="1"/>
  <c r="G452" i="1"/>
  <c r="E447" i="1"/>
  <c r="G447" i="1"/>
  <c r="E862" i="1"/>
  <c r="G862" i="1"/>
  <c r="G450" i="1"/>
  <c r="E450" i="1"/>
  <c r="E859" i="1"/>
  <c r="G859" i="1"/>
  <c r="G746" i="1"/>
  <c r="E746" i="1"/>
  <c r="E282" i="1"/>
  <c r="G282" i="1"/>
  <c r="G749" i="1"/>
  <c r="E749" i="1"/>
  <c r="E428" i="1"/>
  <c r="G428" i="1"/>
  <c r="E362" i="1"/>
  <c r="G362" i="1"/>
  <c r="E864" i="1"/>
  <c r="G864" i="1"/>
  <c r="E365" i="1"/>
  <c r="G365" i="1"/>
  <c r="E729" i="1"/>
  <c r="G729" i="1"/>
  <c r="G794" i="1"/>
  <c r="E794" i="1"/>
  <c r="G842" i="1"/>
  <c r="E842" i="1"/>
  <c r="E709" i="1"/>
  <c r="G709" i="1"/>
  <c r="E770" i="1"/>
  <c r="G770" i="1"/>
  <c r="G306" i="1"/>
  <c r="E306" i="1"/>
  <c r="E761" i="1"/>
  <c r="G761" i="1"/>
  <c r="G437" i="1"/>
  <c r="E437" i="1"/>
  <c r="G374" i="1"/>
  <c r="E374" i="1"/>
  <c r="E768" i="1"/>
  <c r="G768" i="1"/>
  <c r="E444" i="1"/>
  <c r="G444" i="1"/>
  <c r="E312" i="1"/>
  <c r="G312" i="1"/>
  <c r="E431" i="1"/>
  <c r="G431" i="1"/>
  <c r="E866" i="1"/>
  <c r="G866" i="1"/>
  <c r="E367" i="1"/>
  <c r="G367" i="1"/>
  <c r="E798" i="1"/>
  <c r="G798" i="1"/>
  <c r="E331" i="1"/>
  <c r="G331" i="1"/>
  <c r="E286" i="1"/>
  <c r="G286" i="1"/>
  <c r="G833" i="1"/>
  <c r="E833" i="1"/>
  <c r="G764" i="1"/>
  <c r="E764" i="1"/>
  <c r="G400" i="1"/>
  <c r="E400" i="1"/>
  <c r="G723" i="1"/>
  <c r="E723" i="1"/>
  <c r="G817" i="1"/>
  <c r="E817" i="1"/>
  <c r="E366" i="1"/>
  <c r="G366" i="1"/>
  <c r="E760" i="1"/>
  <c r="G760" i="1"/>
  <c r="E304" i="1"/>
  <c r="G304" i="1"/>
  <c r="E819" i="1"/>
  <c r="G819" i="1"/>
  <c r="E805" i="1"/>
  <c r="G805" i="1"/>
  <c r="G849" i="1"/>
  <c r="E849" i="1"/>
  <c r="G748" i="1"/>
  <c r="E748" i="1"/>
  <c r="E293" i="1"/>
  <c r="G293" i="1"/>
  <c r="E787" i="1"/>
  <c r="G787" i="1"/>
  <c r="G801" i="1"/>
  <c r="E801" i="1"/>
  <c r="E350" i="1"/>
  <c r="G350" i="1"/>
  <c r="E744" i="1"/>
  <c r="G744" i="1"/>
  <c r="E289" i="1"/>
  <c r="G289" i="1"/>
  <c r="E759" i="1"/>
  <c r="G759" i="1"/>
  <c r="G363" i="1"/>
  <c r="E363" i="1"/>
  <c r="E742" i="1"/>
  <c r="G742" i="1"/>
  <c r="E779" i="1"/>
  <c r="G779" i="1"/>
  <c r="G328" i="1"/>
  <c r="E328" i="1"/>
  <c r="G387" i="1"/>
  <c r="E387" i="1"/>
  <c r="E797" i="1"/>
  <c r="G797" i="1"/>
  <c r="E731" i="1"/>
  <c r="G731" i="1"/>
  <c r="E412" i="1"/>
  <c r="G412" i="1"/>
  <c r="E804" i="1"/>
  <c r="G804" i="1"/>
  <c r="E848" i="1"/>
  <c r="G848" i="1"/>
  <c r="E415" i="1"/>
  <c r="G415" i="1"/>
  <c r="G285" i="1"/>
  <c r="E285" i="1"/>
  <c r="G372" i="1"/>
  <c r="E372" i="1"/>
  <c r="E766" i="1"/>
  <c r="G766" i="1"/>
  <c r="G799" i="1"/>
  <c r="E799" i="1"/>
  <c r="G352" i="1"/>
  <c r="E352" i="1"/>
  <c r="E417" i="1"/>
  <c r="G417" i="1"/>
  <c r="E351" i="1"/>
  <c r="G351" i="1"/>
  <c r="E745" i="1"/>
  <c r="G745" i="1"/>
  <c r="G424" i="1"/>
  <c r="E424" i="1"/>
  <c r="E816" i="1"/>
  <c r="G816" i="1"/>
  <c r="E860" i="1"/>
  <c r="G860" i="1"/>
  <c r="G427" i="1"/>
  <c r="E427" i="1"/>
  <c r="E296" i="1"/>
  <c r="G296" i="1"/>
  <c r="E396" i="1"/>
  <c r="G396" i="1"/>
  <c r="E830" i="1"/>
  <c r="G830" i="1"/>
  <c r="E284" i="1"/>
  <c r="G284" i="1"/>
  <c r="G376" i="1"/>
  <c r="E376" i="1"/>
  <c r="E359" i="1"/>
  <c r="G359" i="1"/>
  <c r="G730" i="1"/>
  <c r="E730" i="1"/>
  <c r="E725" i="1"/>
  <c r="G725" i="1"/>
  <c r="E433" i="1"/>
  <c r="G433" i="1"/>
  <c r="E747" i="1"/>
  <c r="G747" i="1"/>
  <c r="G440" i="1"/>
  <c r="E440" i="1"/>
  <c r="E796" i="1"/>
  <c r="G796" i="1"/>
  <c r="G858" i="1"/>
  <c r="E858" i="1"/>
  <c r="G753" i="1"/>
  <c r="E753" i="1"/>
  <c r="G429" i="1"/>
  <c r="E429" i="1"/>
  <c r="G301" i="1"/>
  <c r="E301" i="1"/>
  <c r="E868" i="1"/>
  <c r="G868" i="1"/>
  <c r="E369" i="1"/>
  <c r="G369" i="1"/>
  <c r="G737" i="1"/>
  <c r="E737" i="1"/>
  <c r="E782" i="1"/>
  <c r="G782" i="1"/>
  <c r="G368" i="1"/>
  <c r="E368" i="1"/>
  <c r="G323" i="1"/>
  <c r="E323" i="1"/>
  <c r="E741" i="1"/>
  <c r="G741" i="1"/>
  <c r="E420" i="1"/>
  <c r="G420" i="1"/>
  <c r="E812" i="1"/>
  <c r="G812" i="1"/>
  <c r="G856" i="1"/>
  <c r="E856" i="1"/>
  <c r="G357" i="1"/>
  <c r="E357" i="1"/>
  <c r="E713" i="1"/>
  <c r="G713" i="1"/>
  <c r="E750" i="1"/>
  <c r="G750" i="1"/>
  <c r="E336" i="1"/>
  <c r="G336" i="1"/>
  <c r="E786" i="1"/>
  <c r="G786" i="1"/>
  <c r="E735" i="1"/>
  <c r="G735" i="1"/>
  <c r="E416" i="1"/>
  <c r="G416" i="1"/>
  <c r="G808" i="1"/>
  <c r="E808" i="1"/>
  <c r="E852" i="1"/>
  <c r="G852" i="1"/>
  <c r="G353" i="1"/>
  <c r="E353" i="1"/>
  <c r="G705" i="1"/>
  <c r="E705" i="1"/>
  <c r="G716" i="1"/>
  <c r="E716" i="1"/>
  <c r="G299" i="1"/>
  <c r="E299" i="1"/>
  <c r="G287" i="1"/>
  <c r="E287" i="1"/>
  <c r="E850" i="1"/>
  <c r="G850" i="1"/>
  <c r="G292" i="1"/>
  <c r="E292" i="1"/>
  <c r="E717" i="1"/>
  <c r="G717" i="1"/>
  <c r="G392" i="1"/>
  <c r="E392" i="1"/>
  <c r="G778" i="1"/>
  <c r="E778" i="1"/>
  <c r="G822" i="1"/>
  <c r="E822" i="1"/>
  <c r="E314" i="1"/>
  <c r="G314" i="1"/>
  <c r="G810" i="1"/>
  <c r="E810" i="1"/>
  <c r="E765" i="1"/>
  <c r="G765" i="1"/>
  <c r="E699" i="1"/>
  <c r="G699" i="1"/>
  <c r="E441" i="1"/>
  <c r="G441" i="1"/>
  <c r="E378" i="1"/>
  <c r="G378" i="1"/>
  <c r="G313" i="1"/>
  <c r="E313" i="1"/>
  <c r="E772" i="1"/>
  <c r="G772" i="1"/>
  <c r="E706" i="1"/>
  <c r="G706" i="1"/>
  <c r="E448" i="1"/>
  <c r="G448" i="1"/>
  <c r="E381" i="1"/>
  <c r="G381" i="1"/>
  <c r="E316" i="1"/>
  <c r="G316" i="1"/>
  <c r="E763" i="1"/>
  <c r="G763" i="1"/>
  <c r="E439" i="1"/>
  <c r="G439" i="1"/>
  <c r="E307" i="1"/>
  <c r="G307" i="1"/>
  <c r="G700" i="1"/>
  <c r="E700" i="1"/>
  <c r="E375" i="1"/>
  <c r="G375" i="1"/>
  <c r="E743" i="1"/>
  <c r="G743" i="1"/>
  <c r="G418" i="1"/>
  <c r="E418" i="1"/>
  <c r="E283" i="1"/>
  <c r="G283" i="1"/>
  <c r="E846" i="1"/>
  <c r="G846" i="1"/>
  <c r="E343" i="1"/>
  <c r="G343" i="1"/>
  <c r="G294" i="1"/>
  <c r="E294" i="1"/>
  <c r="E777" i="1"/>
  <c r="G777" i="1"/>
  <c r="E711" i="1"/>
  <c r="G711" i="1"/>
  <c r="G453" i="1"/>
  <c r="E453" i="1"/>
  <c r="E390" i="1"/>
  <c r="G390" i="1"/>
  <c r="G326" i="1"/>
  <c r="E326" i="1"/>
  <c r="E784" i="1"/>
  <c r="G784" i="1"/>
  <c r="E718" i="1"/>
  <c r="G718" i="1"/>
  <c r="E828" i="1"/>
  <c r="G828" i="1"/>
  <c r="G393" i="1"/>
  <c r="E393" i="1"/>
  <c r="E329" i="1"/>
  <c r="G329" i="1"/>
  <c r="G795" i="1"/>
  <c r="E795" i="1"/>
  <c r="G831" i="1"/>
  <c r="E831" i="1"/>
  <c r="G332" i="1"/>
  <c r="E332" i="1"/>
  <c r="E724" i="1"/>
  <c r="G724" i="1"/>
  <c r="E399" i="1"/>
  <c r="G399" i="1"/>
  <c r="E767" i="1"/>
  <c r="G767" i="1"/>
  <c r="E443" i="1"/>
  <c r="G443" i="1"/>
  <c r="E311" i="1"/>
  <c r="G311" i="1"/>
  <c r="G870" i="1"/>
  <c r="E870" i="1"/>
  <c r="G371" i="1"/>
  <c r="E371" i="1"/>
  <c r="G318" i="1"/>
  <c r="E318" i="1"/>
  <c r="E279" i="1"/>
  <c r="G279" i="1"/>
  <c r="G697" i="1"/>
  <c r="E697" i="1"/>
  <c r="E28" i="1"/>
  <c r="G28" i="1"/>
  <c r="E43" i="1"/>
  <c r="G43" i="1"/>
  <c r="E739" i="1"/>
  <c r="G739" i="1"/>
  <c r="E32" i="1"/>
  <c r="G32" i="1"/>
  <c r="E277" i="1"/>
  <c r="G277" i="1"/>
  <c r="E39" i="1"/>
  <c r="G39" i="1"/>
  <c r="G38" i="1"/>
  <c r="E38" i="1"/>
  <c r="E821" i="1"/>
  <c r="G821" i="1"/>
  <c r="E42" i="1"/>
  <c r="G42" i="1"/>
  <c r="E44" i="1"/>
  <c r="G44" i="1"/>
  <c r="E30" i="1"/>
  <c r="G30" i="1"/>
  <c r="E35" i="1"/>
  <c r="G35" i="1"/>
  <c r="G402" i="1"/>
  <c r="E402" i="1"/>
  <c r="G40" i="1"/>
  <c r="E40" i="1"/>
  <c r="G280" i="1"/>
  <c r="E280" i="1"/>
  <c r="G41" i="1"/>
  <c r="E41" i="1"/>
  <c r="G29" i="1"/>
  <c r="E29" i="1"/>
  <c r="G738" i="1"/>
  <c r="E738" i="1"/>
  <c r="E454" i="1"/>
  <c r="G454" i="1"/>
  <c r="G278" i="1"/>
  <c r="E278" i="1"/>
  <c r="G31" i="1"/>
  <c r="E31" i="1"/>
  <c r="E696" i="1"/>
  <c r="G696" i="1"/>
  <c r="E37" i="1"/>
  <c r="G37" i="1"/>
  <c r="E36" i="1"/>
  <c r="G36" i="1"/>
  <c r="E403" i="1"/>
  <c r="G403" i="1"/>
  <c r="E273" i="1"/>
  <c r="G273" i="1"/>
  <c r="E321" i="1"/>
  <c r="G321" i="1"/>
  <c r="G455" i="1"/>
  <c r="E455" i="1"/>
  <c r="G34" i="1"/>
  <c r="E34" i="1"/>
  <c r="G33" i="1"/>
  <c r="E33" i="1"/>
  <c r="E820" i="1"/>
  <c r="G820" i="1"/>
  <c r="M690" i="1"/>
  <c r="M689" i="1"/>
  <c r="M688" i="1"/>
  <c r="M687" i="1"/>
  <c r="M686" i="1"/>
  <c r="M685" i="1"/>
  <c r="M684" i="1"/>
  <c r="M683" i="1"/>
  <c r="M682" i="1"/>
  <c r="M681" i="1"/>
  <c r="M680" i="1"/>
  <c r="M679" i="1"/>
  <c r="M678" i="1"/>
  <c r="M677" i="1"/>
  <c r="M676" i="1"/>
  <c r="M675" i="1"/>
  <c r="M674" i="1"/>
  <c r="M673" i="1"/>
  <c r="M672" i="1"/>
  <c r="M671" i="1"/>
  <c r="M670" i="1"/>
  <c r="M669" i="1"/>
  <c r="M668" i="1"/>
  <c r="M667" i="1"/>
  <c r="M666" i="1"/>
  <c r="M665" i="1"/>
  <c r="M664" i="1"/>
  <c r="M663" i="1"/>
  <c r="M662" i="1"/>
  <c r="M661" i="1"/>
  <c r="M660" i="1"/>
  <c r="M659" i="1"/>
  <c r="M658" i="1"/>
  <c r="M657" i="1"/>
  <c r="M656" i="1"/>
  <c r="M655" i="1"/>
  <c r="M654" i="1"/>
  <c r="M653" i="1"/>
  <c r="M652" i="1"/>
  <c r="M651" i="1"/>
  <c r="M650" i="1"/>
  <c r="M649" i="1"/>
  <c r="M648" i="1"/>
  <c r="M647" i="1"/>
  <c r="M646" i="1"/>
  <c r="M645" i="1"/>
  <c r="M644" i="1"/>
  <c r="M643" i="1"/>
  <c r="M642" i="1"/>
  <c r="M641" i="1"/>
  <c r="M634" i="1"/>
  <c r="M633" i="1"/>
  <c r="M632" i="1"/>
  <c r="M631" i="1"/>
  <c r="M630" i="1"/>
  <c r="M629" i="1"/>
  <c r="M628" i="1"/>
  <c r="M627" i="1"/>
  <c r="M626" i="1"/>
  <c r="M625" i="1"/>
  <c r="M624" i="1"/>
  <c r="M623" i="1"/>
  <c r="M622" i="1"/>
  <c r="M621" i="1"/>
  <c r="M620" i="1"/>
  <c r="M619" i="1"/>
  <c r="M618" i="1"/>
  <c r="M617" i="1"/>
  <c r="M616" i="1"/>
  <c r="M615" i="1"/>
  <c r="M614" i="1"/>
  <c r="M613" i="1"/>
  <c r="M612" i="1"/>
  <c r="M611" i="1"/>
  <c r="M610" i="1"/>
  <c r="M609" i="1"/>
  <c r="M608" i="1"/>
  <c r="M607" i="1"/>
  <c r="M606" i="1"/>
  <c r="M605" i="1"/>
  <c r="M604" i="1"/>
  <c r="M603" i="1"/>
  <c r="M602" i="1"/>
  <c r="M601" i="1"/>
  <c r="M600" i="1"/>
  <c r="M599" i="1"/>
  <c r="M598" i="1"/>
  <c r="M597" i="1"/>
  <c r="M596" i="1"/>
  <c r="M595" i="1"/>
  <c r="M594" i="1"/>
  <c r="M593" i="1"/>
  <c r="M592" i="1"/>
  <c r="M591" i="1"/>
  <c r="M590" i="1"/>
  <c r="M589" i="1"/>
  <c r="M588" i="1"/>
  <c r="M587" i="1"/>
  <c r="M586" i="1"/>
  <c r="M585" i="1"/>
  <c r="M584" i="1"/>
  <c r="M583" i="1"/>
  <c r="M582" i="1"/>
  <c r="M581" i="1"/>
  <c r="M580" i="1"/>
  <c r="M579" i="1"/>
  <c r="M578" i="1"/>
  <c r="M577" i="1"/>
  <c r="M576" i="1"/>
  <c r="M575" i="1"/>
  <c r="M568" i="1"/>
  <c r="M567" i="1"/>
  <c r="M566" i="1"/>
  <c r="M565" i="1"/>
  <c r="M564" i="1"/>
  <c r="M563" i="1"/>
  <c r="M562" i="1"/>
  <c r="M561" i="1"/>
  <c r="M560" i="1"/>
  <c r="M559" i="1"/>
  <c r="M558" i="1"/>
  <c r="M557" i="1"/>
  <c r="M556" i="1"/>
  <c r="M555" i="1"/>
  <c r="M554" i="1"/>
  <c r="M553" i="1"/>
  <c r="M552" i="1"/>
  <c r="M551" i="1"/>
  <c r="M550" i="1"/>
  <c r="M549" i="1"/>
  <c r="M548" i="1"/>
  <c r="M547" i="1"/>
  <c r="M546" i="1"/>
  <c r="M545" i="1"/>
  <c r="M544" i="1"/>
  <c r="M543" i="1"/>
  <c r="M542" i="1"/>
  <c r="M541" i="1"/>
  <c r="M540" i="1"/>
  <c r="M539" i="1"/>
  <c r="M538" i="1"/>
  <c r="M537" i="1"/>
  <c r="M536" i="1"/>
  <c r="M535" i="1"/>
  <c r="M527" i="1"/>
  <c r="M526" i="1"/>
  <c r="M525" i="1"/>
  <c r="M524" i="1"/>
  <c r="M523" i="1"/>
  <c r="M522" i="1"/>
  <c r="M521" i="1"/>
  <c r="M520" i="1"/>
  <c r="M519" i="1"/>
  <c r="M518" i="1"/>
  <c r="M517" i="1"/>
  <c r="M516" i="1"/>
  <c r="M515" i="1"/>
  <c r="M514" i="1"/>
  <c r="M513" i="1"/>
  <c r="M512" i="1"/>
  <c r="M511" i="1"/>
  <c r="M510" i="1"/>
  <c r="M509" i="1"/>
  <c r="M508" i="1"/>
  <c r="M507" i="1"/>
  <c r="M506" i="1"/>
  <c r="M505" i="1"/>
  <c r="M504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46" i="1"/>
  <c r="F418" i="1" l="1"/>
  <c r="F375" i="1"/>
  <c r="F381" i="1"/>
  <c r="F706" i="1"/>
  <c r="F314" i="1"/>
  <c r="F778" i="1"/>
  <c r="F429" i="1"/>
  <c r="F424" i="1"/>
  <c r="F352" i="1"/>
  <c r="F285" i="1"/>
  <c r="F342" i="1"/>
  <c r="F489" i="1"/>
  <c r="F480" i="1"/>
  <c r="F463" i="1"/>
  <c r="F443" i="1"/>
  <c r="F393" i="1"/>
  <c r="F718" i="1"/>
  <c r="F453" i="1"/>
  <c r="F772" i="1"/>
  <c r="F822" i="1"/>
  <c r="F392" i="1"/>
  <c r="F289" i="1"/>
  <c r="F355" i="1"/>
  <c r="F708" i="1"/>
  <c r="F445" i="1"/>
  <c r="F322" i="1"/>
  <c r="F773" i="1"/>
  <c r="F811" i="1"/>
  <c r="F726" i="1"/>
  <c r="F894" i="1"/>
  <c r="F359" i="1"/>
  <c r="F374" i="1"/>
  <c r="F770" i="1"/>
  <c r="F282" i="1"/>
  <c r="F411" i="1"/>
  <c r="F850" i="1"/>
  <c r="F705" i="1"/>
  <c r="F398" i="1"/>
  <c r="F409" i="1"/>
  <c r="F354" i="1"/>
  <c r="F713" i="1"/>
  <c r="F753" i="1"/>
  <c r="F823" i="1"/>
  <c r="F839" i="1"/>
  <c r="F407" i="1"/>
  <c r="F862" i="1"/>
  <c r="F847" i="1"/>
  <c r="F422" i="1"/>
  <c r="F414" i="1"/>
  <c r="F370" i="1"/>
  <c r="F294" i="1"/>
  <c r="F769" i="1"/>
  <c r="F835" i="1"/>
  <c r="F449" i="1"/>
  <c r="F401" i="1"/>
  <c r="F785" i="1"/>
  <c r="F721" i="1"/>
  <c r="F442" i="1"/>
  <c r="F827" i="1"/>
  <c r="F350" i="1"/>
  <c r="F749" i="1"/>
  <c r="F435" i="1"/>
  <c r="F298" i="1"/>
  <c r="F358" i="1"/>
  <c r="F870" i="1"/>
  <c r="F826" i="1"/>
  <c r="F834" i="1"/>
  <c r="F345" i="1"/>
  <c r="F379" i="1"/>
  <c r="F430" i="1"/>
  <c r="F815" i="1"/>
  <c r="F360" i="1"/>
  <c r="F748" i="1"/>
  <c r="F366" i="1"/>
  <c r="F764" i="1"/>
  <c r="F746" i="1"/>
  <c r="F338" i="1"/>
  <c r="F371" i="1"/>
  <c r="F448" i="1"/>
  <c r="F441" i="1"/>
  <c r="F741" i="1"/>
  <c r="F427" i="1"/>
  <c r="F431" i="1"/>
  <c r="F761" i="1"/>
  <c r="F347" i="1"/>
  <c r="F843" i="1"/>
  <c r="F434" i="1"/>
  <c r="F408" i="1"/>
  <c r="F451" i="1"/>
  <c r="F397" i="1"/>
  <c r="F722" i="1"/>
  <c r="F330" i="1"/>
  <c r="F383" i="1"/>
  <c r="F385" i="1"/>
  <c r="F349" i="1"/>
  <c r="F346" i="1"/>
  <c r="F807" i="1"/>
  <c r="F780" i="1"/>
  <c r="F326" i="1"/>
  <c r="F717" i="1"/>
  <c r="F737" i="1"/>
  <c r="F387" i="1"/>
  <c r="F819" i="1"/>
  <c r="F798" i="1"/>
  <c r="F866" i="1"/>
  <c r="F709" i="1"/>
  <c r="F794" i="1"/>
  <c r="F859" i="1"/>
  <c r="F854" i="1"/>
  <c r="F426" i="1"/>
  <c r="F701" i="1"/>
  <c r="F419" i="1"/>
  <c r="F698" i="1"/>
  <c r="F343" i="1"/>
  <c r="F799" i="1"/>
  <c r="F787" i="1"/>
  <c r="F367" i="1"/>
  <c r="F729" i="1"/>
  <c r="F814" i="1"/>
  <c r="F818" i="1"/>
  <c r="F802" i="1"/>
  <c r="F344" i="1"/>
  <c r="F394" i="1"/>
  <c r="F302" i="1"/>
  <c r="F310" i="1"/>
  <c r="F790" i="1"/>
  <c r="F361" i="1"/>
  <c r="F871" i="1"/>
  <c r="F740" i="1"/>
  <c r="F754" i="1"/>
  <c r="F767" i="1"/>
  <c r="F808" i="1"/>
  <c r="F735" i="1"/>
  <c r="F336" i="1"/>
  <c r="F816" i="1"/>
  <c r="F372" i="1"/>
  <c r="F848" i="1"/>
  <c r="F293" i="1"/>
  <c r="F444" i="1"/>
  <c r="F428" i="1"/>
  <c r="F824" i="1"/>
  <c r="F844" i="1"/>
  <c r="F788" i="1"/>
  <c r="F291" i="1"/>
  <c r="F865" i="1"/>
  <c r="F736" i="1"/>
  <c r="F845" i="1"/>
  <c r="F869" i="1"/>
  <c r="F41" i="1"/>
  <c r="F784" i="1"/>
  <c r="F812" i="1"/>
  <c r="F301" i="1"/>
  <c r="F731" i="1"/>
  <c r="F742" i="1"/>
  <c r="F801" i="1"/>
  <c r="F312" i="1"/>
  <c r="F863" i="1"/>
  <c r="F727" i="1"/>
  <c r="F781" i="1"/>
  <c r="F775" i="1"/>
  <c r="F334" i="1"/>
  <c r="F373" i="1"/>
  <c r="F308" i="1"/>
  <c r="F380" i="1"/>
  <c r="F861" i="1"/>
  <c r="F30" i="1"/>
  <c r="F42" i="1"/>
  <c r="F277" i="1"/>
  <c r="F318" i="1"/>
  <c r="F332" i="1"/>
  <c r="F831" i="1"/>
  <c r="F743" i="1"/>
  <c r="F700" i="1"/>
  <c r="F765" i="1"/>
  <c r="F299" i="1"/>
  <c r="F852" i="1"/>
  <c r="F750" i="1"/>
  <c r="F357" i="1"/>
  <c r="F858" i="1"/>
  <c r="F725" i="1"/>
  <c r="F730" i="1"/>
  <c r="F766" i="1"/>
  <c r="F412" i="1"/>
  <c r="F328" i="1"/>
  <c r="F779" i="1"/>
  <c r="F849" i="1"/>
  <c r="F805" i="1"/>
  <c r="F286" i="1"/>
  <c r="F331" i="1"/>
  <c r="F437" i="1"/>
  <c r="F306" i="1"/>
  <c r="F842" i="1"/>
  <c r="F365" i="1"/>
  <c r="F305" i="1"/>
  <c r="F405" i="1"/>
  <c r="F728" i="1"/>
  <c r="F364" i="1"/>
  <c r="F734" i="1"/>
  <c r="F800" i="1"/>
  <c r="F327" i="1"/>
  <c r="F771" i="1"/>
  <c r="F333" i="1"/>
  <c r="F832" i="1"/>
  <c r="F715" i="1"/>
  <c r="F317" i="1"/>
  <c r="F714" i="1"/>
  <c r="F404" i="1"/>
  <c r="F853" i="1"/>
  <c r="F851" i="1"/>
  <c r="F436" i="1"/>
  <c r="F755" i="1"/>
  <c r="F446" i="1"/>
  <c r="F300" i="1"/>
  <c r="F297" i="1"/>
  <c r="F720" i="1"/>
  <c r="F295" i="1"/>
  <c r="F329" i="1"/>
  <c r="F711" i="1"/>
  <c r="F763" i="1"/>
  <c r="F313" i="1"/>
  <c r="F699" i="1"/>
  <c r="F292" i="1"/>
  <c r="F856" i="1"/>
  <c r="F323" i="1"/>
  <c r="F782" i="1"/>
  <c r="F747" i="1"/>
  <c r="F284" i="1"/>
  <c r="F797" i="1"/>
  <c r="F759" i="1"/>
  <c r="F304" i="1"/>
  <c r="F723" i="1"/>
  <c r="F452" i="1"/>
  <c r="F319" i="1"/>
  <c r="F324" i="1"/>
  <c r="F829" i="1"/>
  <c r="F303" i="1"/>
  <c r="F857" i="1"/>
  <c r="F325" i="1"/>
  <c r="F697" i="1"/>
  <c r="F311" i="1"/>
  <c r="F795" i="1"/>
  <c r="F307" i="1"/>
  <c r="F439" i="1"/>
  <c r="F796" i="1"/>
  <c r="F860" i="1"/>
  <c r="F415" i="1"/>
  <c r="F817" i="1"/>
  <c r="F864" i="1"/>
  <c r="F447" i="1"/>
  <c r="F789" i="1"/>
  <c r="F837" i="1"/>
  <c r="F704" i="1"/>
  <c r="F340" i="1"/>
  <c r="F315" i="1"/>
  <c r="F339" i="1"/>
  <c r="F809" i="1"/>
  <c r="F841" i="1"/>
  <c r="F341" i="1"/>
  <c r="F377" i="1"/>
  <c r="F309" i="1"/>
  <c r="F425" i="1"/>
  <c r="F774" i="1"/>
  <c r="F421" i="1"/>
  <c r="F792" i="1"/>
  <c r="F719" i="1"/>
  <c r="F399" i="1"/>
  <c r="F724" i="1"/>
  <c r="F828" i="1"/>
  <c r="F390" i="1"/>
  <c r="F777" i="1"/>
  <c r="F846" i="1"/>
  <c r="F283" i="1"/>
  <c r="F316" i="1"/>
  <c r="F378" i="1"/>
  <c r="F810" i="1"/>
  <c r="F287" i="1"/>
  <c r="F716" i="1"/>
  <c r="F353" i="1"/>
  <c r="F416" i="1"/>
  <c r="F786" i="1"/>
  <c r="F420" i="1"/>
  <c r="F368" i="1"/>
  <c r="F369" i="1"/>
  <c r="F868" i="1"/>
  <c r="F440" i="1"/>
  <c r="F433" i="1"/>
  <c r="F376" i="1"/>
  <c r="F830" i="1"/>
  <c r="F396" i="1"/>
  <c r="F296" i="1"/>
  <c r="F745" i="1"/>
  <c r="F351" i="1"/>
  <c r="F417" i="1"/>
  <c r="F804" i="1"/>
  <c r="F363" i="1"/>
  <c r="F744" i="1"/>
  <c r="F760" i="1"/>
  <c r="F400" i="1"/>
  <c r="F833" i="1"/>
  <c r="F768" i="1"/>
  <c r="F362" i="1"/>
  <c r="F450" i="1"/>
  <c r="F703" i="1"/>
  <c r="F386" i="1"/>
  <c r="F836" i="1"/>
  <c r="F791" i="1"/>
  <c r="F758" i="1"/>
  <c r="F281" i="1"/>
  <c r="F793" i="1"/>
  <c r="F732" i="1"/>
  <c r="F803" i="1"/>
  <c r="F825" i="1"/>
  <c r="F751" i="1"/>
  <c r="F710" i="1"/>
  <c r="F783" i="1"/>
  <c r="F389" i="1"/>
  <c r="F290" i="1"/>
  <c r="F867" i="1"/>
  <c r="F348" i="1"/>
  <c r="F855" i="1"/>
  <c r="F757" i="1"/>
  <c r="F356" i="1"/>
  <c r="F438" i="1"/>
  <c r="F762" i="1"/>
  <c r="F752" i="1"/>
  <c r="F335" i="1"/>
  <c r="F712" i="1"/>
  <c r="F388" i="1"/>
  <c r="F423" i="1"/>
  <c r="F288" i="1"/>
  <c r="F813" i="1"/>
  <c r="F391" i="1"/>
  <c r="F320" i="1"/>
  <c r="F776" i="1"/>
  <c r="F707" i="1"/>
  <c r="F337" i="1"/>
  <c r="F840" i="1"/>
  <c r="F43" i="1"/>
  <c r="F34" i="1"/>
  <c r="F273" i="1"/>
  <c r="F738" i="1"/>
  <c r="F37" i="1"/>
  <c r="F454" i="1"/>
  <c r="F32" i="1"/>
  <c r="F402" i="1"/>
  <c r="F33" i="1"/>
  <c r="F455" i="1"/>
  <c r="F403" i="1"/>
  <c r="F29" i="1"/>
  <c r="F40" i="1"/>
  <c r="F321" i="1"/>
  <c r="F36" i="1"/>
  <c r="F38" i="1"/>
  <c r="F696" i="1"/>
  <c r="F278" i="1"/>
  <c r="F739" i="1"/>
  <c r="F28" i="1"/>
  <c r="F820" i="1"/>
  <c r="F31" i="1"/>
  <c r="F280" i="1"/>
  <c r="F35" i="1"/>
  <c r="F44" i="1"/>
  <c r="F821" i="1"/>
  <c r="F39" i="1"/>
  <c r="F279" i="1"/>
  <c r="K534" i="1"/>
  <c r="D534" i="1" s="1"/>
  <c r="K19" i="1"/>
  <c r="D19" i="1" s="1"/>
  <c r="K20" i="1"/>
  <c r="D20" i="1" s="1"/>
  <c r="K269" i="1"/>
  <c r="D269" i="1" s="1"/>
  <c r="K268" i="1"/>
  <c r="D268" i="1" s="1"/>
  <c r="K23" i="1"/>
  <c r="D23" i="1" s="1"/>
  <c r="K695" i="1"/>
  <c r="D695" i="1" s="1"/>
  <c r="K8" i="1"/>
  <c r="D8" i="1" s="1"/>
  <c r="K694" i="1"/>
  <c r="D694" i="1" s="1"/>
  <c r="K26" i="1"/>
  <c r="D26" i="1" s="1"/>
  <c r="K9" i="1"/>
  <c r="D9" i="1" s="1"/>
  <c r="K276" i="1"/>
  <c r="D276" i="1" s="1"/>
  <c r="K275" i="1"/>
  <c r="D275" i="1" s="1"/>
  <c r="K27" i="1"/>
  <c r="D27" i="1" s="1"/>
  <c r="K22" i="1"/>
  <c r="D22" i="1" s="1"/>
  <c r="D5" i="4"/>
  <c r="D10" i="4"/>
  <c r="D4" i="4"/>
  <c r="D11" i="4"/>
  <c r="D7" i="4"/>
  <c r="D3" i="4"/>
  <c r="D15" i="4"/>
  <c r="D9" i="4"/>
  <c r="D8" i="4"/>
  <c r="D6" i="4"/>
  <c r="D2" i="4"/>
  <c r="D14" i="4"/>
  <c r="E694" i="1" l="1"/>
  <c r="G694" i="1"/>
  <c r="E534" i="1"/>
  <c r="G534" i="1"/>
  <c r="G276" i="1"/>
  <c r="E276" i="1"/>
  <c r="G8" i="1"/>
  <c r="E8" i="1"/>
  <c r="G22" i="1"/>
  <c r="E22" i="1"/>
  <c r="G9" i="1"/>
  <c r="E9" i="1"/>
  <c r="E695" i="1"/>
  <c r="G695" i="1"/>
  <c r="G20" i="1"/>
  <c r="E20" i="1"/>
  <c r="E275" i="1"/>
  <c r="G275" i="1"/>
  <c r="E268" i="1"/>
  <c r="G268" i="1"/>
  <c r="G269" i="1"/>
  <c r="E269" i="1"/>
  <c r="G27" i="1"/>
  <c r="E27" i="1"/>
  <c r="E26" i="1"/>
  <c r="G26" i="1"/>
  <c r="E23" i="1"/>
  <c r="G23" i="1"/>
  <c r="E19" i="1"/>
  <c r="G19" i="1"/>
  <c r="K692" i="1"/>
  <c r="D692" i="1" s="1"/>
  <c r="K25" i="1"/>
  <c r="D25" i="1" s="1"/>
  <c r="K270" i="1"/>
  <c r="D270" i="1" s="1"/>
  <c r="K272" i="1"/>
  <c r="D272" i="1" s="1"/>
  <c r="K3" i="1"/>
  <c r="D3" i="1" s="1"/>
  <c r="K533" i="1"/>
  <c r="D533" i="1" s="1"/>
  <c r="K271" i="1"/>
  <c r="D271" i="1" s="1"/>
  <c r="K10" i="1"/>
  <c r="D10" i="1" s="1"/>
  <c r="K11" i="1"/>
  <c r="D11" i="1" s="1"/>
  <c r="K491" i="1"/>
  <c r="D491" i="1" s="1"/>
  <c r="K24" i="1"/>
  <c r="D24" i="1" s="1"/>
  <c r="K693" i="1"/>
  <c r="D693" i="1" s="1"/>
  <c r="K5" i="1"/>
  <c r="D5" i="1" s="1"/>
  <c r="K18" i="1"/>
  <c r="D18" i="1" s="1"/>
  <c r="K4" i="1"/>
  <c r="D4" i="1" s="1"/>
  <c r="K691" i="1"/>
  <c r="D691" i="1" s="1"/>
  <c r="K21" i="1"/>
  <c r="D21" i="1" s="1"/>
  <c r="K6" i="1"/>
  <c r="D6" i="1" s="1"/>
  <c r="K7" i="1"/>
  <c r="D7" i="1" s="1"/>
  <c r="K274" i="1"/>
  <c r="D274" i="1" s="1"/>
  <c r="K111" i="1"/>
  <c r="D111" i="1" s="1"/>
  <c r="K12" i="1"/>
  <c r="D12" i="1" s="1"/>
  <c r="K2" i="1"/>
  <c r="D2" i="1" s="1"/>
  <c r="E2" i="1" s="1"/>
  <c r="K45" i="1"/>
  <c r="D45" i="1" s="1"/>
  <c r="K16" i="1"/>
  <c r="D16" i="1" s="1"/>
  <c r="K492" i="1"/>
  <c r="D492" i="1" s="1"/>
  <c r="K17" i="1"/>
  <c r="D17" i="1" s="1"/>
  <c r="K13" i="1"/>
  <c r="D13" i="1" s="1"/>
  <c r="K640" i="1"/>
  <c r="D640" i="1" s="1"/>
  <c r="K217" i="1"/>
  <c r="D217" i="1" s="1"/>
  <c r="K15" i="1"/>
  <c r="D15" i="1" s="1"/>
  <c r="K14" i="1"/>
  <c r="D14" i="1" s="1"/>
  <c r="K575" i="1"/>
  <c r="D575" i="1" s="1"/>
  <c r="K607" i="1"/>
  <c r="D607" i="1" s="1"/>
  <c r="K77" i="1"/>
  <c r="D77" i="1" s="1"/>
  <c r="K49" i="1"/>
  <c r="D49" i="1" s="1"/>
  <c r="K116" i="1"/>
  <c r="D116" i="1" s="1"/>
  <c r="K152" i="1"/>
  <c r="D152" i="1" s="1"/>
  <c r="K188" i="1"/>
  <c r="D188" i="1" s="1"/>
  <c r="K229" i="1"/>
  <c r="D229" i="1" s="1"/>
  <c r="K265" i="1"/>
  <c r="D265" i="1" s="1"/>
  <c r="K522" i="1"/>
  <c r="D522" i="1" s="1"/>
  <c r="K560" i="1"/>
  <c r="D560" i="1" s="1"/>
  <c r="K643" i="1"/>
  <c r="D643" i="1" s="1"/>
  <c r="K671" i="1"/>
  <c r="D671" i="1" s="1"/>
  <c r="K68" i="1"/>
  <c r="D68" i="1" s="1"/>
  <c r="K96" i="1"/>
  <c r="D96" i="1" s="1"/>
  <c r="K129" i="1"/>
  <c r="D129" i="1" s="1"/>
  <c r="K165" i="1"/>
  <c r="D165" i="1" s="1"/>
  <c r="K201" i="1"/>
  <c r="D201" i="1" s="1"/>
  <c r="K234" i="1"/>
  <c r="D234" i="1" s="1"/>
  <c r="K495" i="1"/>
  <c r="D495" i="1" s="1"/>
  <c r="K527" i="1"/>
  <c r="D527" i="1" s="1"/>
  <c r="K561" i="1"/>
  <c r="D561" i="1" s="1"/>
  <c r="K600" i="1"/>
  <c r="D600" i="1" s="1"/>
  <c r="K632" i="1"/>
  <c r="D632" i="1" s="1"/>
  <c r="K668" i="1"/>
  <c r="D668" i="1" s="1"/>
  <c r="K78" i="1"/>
  <c r="D78" i="1" s="1"/>
  <c r="K62" i="1"/>
  <c r="D62" i="1" s="1"/>
  <c r="K86" i="1"/>
  <c r="D86" i="1" s="1"/>
  <c r="K102" i="1"/>
  <c r="D102" i="1" s="1"/>
  <c r="K119" i="1"/>
  <c r="D119" i="1" s="1"/>
  <c r="K135" i="1"/>
  <c r="D135" i="1" s="1"/>
  <c r="K155" i="1"/>
  <c r="D155" i="1" s="1"/>
  <c r="K171" i="1"/>
  <c r="D171" i="1" s="1"/>
  <c r="K187" i="1"/>
  <c r="D187" i="1" s="1"/>
  <c r="K203" i="1"/>
  <c r="D203" i="1" s="1"/>
  <c r="K224" i="1"/>
  <c r="D224" i="1" s="1"/>
  <c r="K240" i="1"/>
  <c r="D240" i="1" s="1"/>
  <c r="K256" i="1"/>
  <c r="D256" i="1" s="1"/>
  <c r="K497" i="1"/>
  <c r="D497" i="1" s="1"/>
  <c r="K513" i="1"/>
  <c r="D513" i="1" s="1"/>
  <c r="K535" i="1"/>
  <c r="D535" i="1" s="1"/>
  <c r="K551" i="1"/>
  <c r="D551" i="1" s="1"/>
  <c r="K567" i="1"/>
  <c r="D567" i="1" s="1"/>
  <c r="K586" i="1"/>
  <c r="D586" i="1" s="1"/>
  <c r="K602" i="1"/>
  <c r="D602" i="1" s="1"/>
  <c r="K618" i="1"/>
  <c r="D618" i="1" s="1"/>
  <c r="K634" i="1"/>
  <c r="D634" i="1" s="1"/>
  <c r="K654" i="1"/>
  <c r="D654" i="1" s="1"/>
  <c r="K670" i="1"/>
  <c r="D670" i="1" s="1"/>
  <c r="K686" i="1"/>
  <c r="D686" i="1" s="1"/>
  <c r="K61" i="1"/>
  <c r="D61" i="1" s="1"/>
  <c r="K99" i="1"/>
  <c r="D99" i="1" s="1"/>
  <c r="K136" i="1"/>
  <c r="D136" i="1" s="1"/>
  <c r="K168" i="1"/>
  <c r="D168" i="1" s="1"/>
  <c r="K196" i="1"/>
  <c r="D196" i="1" s="1"/>
  <c r="K233" i="1"/>
  <c r="D233" i="1" s="1"/>
  <c r="K261" i="1"/>
  <c r="D261" i="1" s="1"/>
  <c r="K518" i="1"/>
  <c r="D518" i="1" s="1"/>
  <c r="K556" i="1"/>
  <c r="D556" i="1" s="1"/>
  <c r="K603" i="1"/>
  <c r="D603" i="1" s="1"/>
  <c r="K651" i="1"/>
  <c r="D651" i="1" s="1"/>
  <c r="K683" i="1"/>
  <c r="D683" i="1" s="1"/>
  <c r="K56" i="1"/>
  <c r="D56" i="1" s="1"/>
  <c r="K108" i="1"/>
  <c r="D108" i="1" s="1"/>
  <c r="K141" i="1"/>
  <c r="D141" i="1" s="1"/>
  <c r="K173" i="1"/>
  <c r="D173" i="1" s="1"/>
  <c r="K205" i="1"/>
  <c r="D205" i="1" s="1"/>
  <c r="K246" i="1"/>
  <c r="D246" i="1" s="1"/>
  <c r="K503" i="1"/>
  <c r="D503" i="1" s="1"/>
  <c r="K537" i="1"/>
  <c r="D537" i="1" s="1"/>
  <c r="K576" i="1"/>
  <c r="D576" i="1" s="1"/>
  <c r="K604" i="1"/>
  <c r="D604" i="1" s="1"/>
  <c r="K672" i="1"/>
  <c r="D672" i="1" s="1"/>
  <c r="K75" i="1"/>
  <c r="D75" i="1" s="1"/>
  <c r="K59" i="1"/>
  <c r="D59" i="1" s="1"/>
  <c r="K89" i="1"/>
  <c r="D89" i="1" s="1"/>
  <c r="K105" i="1"/>
  <c r="D105" i="1" s="1"/>
  <c r="K122" i="1"/>
  <c r="D122" i="1" s="1"/>
  <c r="K138" i="1"/>
  <c r="D138" i="1" s="1"/>
  <c r="K158" i="1"/>
  <c r="D158" i="1" s="1"/>
  <c r="K174" i="1"/>
  <c r="D174" i="1" s="1"/>
  <c r="K190" i="1"/>
  <c r="D190" i="1" s="1"/>
  <c r="K206" i="1"/>
  <c r="D206" i="1" s="1"/>
  <c r="K227" i="1"/>
  <c r="D227" i="1" s="1"/>
  <c r="K243" i="1"/>
  <c r="D243" i="1" s="1"/>
  <c r="K259" i="1"/>
  <c r="D259" i="1" s="1"/>
  <c r="K500" i="1"/>
  <c r="D500" i="1" s="1"/>
  <c r="K516" i="1"/>
  <c r="D516" i="1" s="1"/>
  <c r="K538" i="1"/>
  <c r="D538" i="1" s="1"/>
  <c r="K554" i="1"/>
  <c r="D554" i="1" s="1"/>
  <c r="K574" i="1"/>
  <c r="D574" i="1" s="1"/>
  <c r="K589" i="1"/>
  <c r="D589" i="1" s="1"/>
  <c r="K605" i="1"/>
  <c r="D605" i="1" s="1"/>
  <c r="K621" i="1"/>
  <c r="D621" i="1" s="1"/>
  <c r="K641" i="1"/>
  <c r="D641" i="1" s="1"/>
  <c r="K657" i="1"/>
  <c r="D657" i="1" s="1"/>
  <c r="K673" i="1"/>
  <c r="D673" i="1" s="1"/>
  <c r="K689" i="1"/>
  <c r="D689" i="1" s="1"/>
  <c r="K528" i="1"/>
  <c r="D528" i="1" s="1"/>
  <c r="K232" i="1"/>
  <c r="D232" i="1" s="1"/>
  <c r="K662" i="1"/>
  <c r="D662" i="1" s="1"/>
  <c r="K87" i="1"/>
  <c r="D87" i="1" s="1"/>
  <c r="K156" i="1"/>
  <c r="D156" i="1" s="1"/>
  <c r="K214" i="1"/>
  <c r="D214" i="1" s="1"/>
  <c r="K502" i="1"/>
  <c r="D502" i="1" s="1"/>
  <c r="K627" i="1"/>
  <c r="D627" i="1" s="1"/>
  <c r="K72" i="1"/>
  <c r="D72" i="1" s="1"/>
  <c r="K125" i="1"/>
  <c r="D125" i="1" s="1"/>
  <c r="K189" i="1"/>
  <c r="D189" i="1" s="1"/>
  <c r="K258" i="1"/>
  <c r="D258" i="1" s="1"/>
  <c r="K553" i="1"/>
  <c r="D553" i="1" s="1"/>
  <c r="K620" i="1"/>
  <c r="D620" i="1" s="1"/>
  <c r="K684" i="1"/>
  <c r="D684" i="1" s="1"/>
  <c r="K51" i="1"/>
  <c r="D51" i="1" s="1"/>
  <c r="K114" i="1"/>
  <c r="D114" i="1" s="1"/>
  <c r="K146" i="1"/>
  <c r="D146" i="1" s="1"/>
  <c r="K182" i="1"/>
  <c r="D182" i="1" s="1"/>
  <c r="K219" i="1"/>
  <c r="D219" i="1" s="1"/>
  <c r="K251" i="1"/>
  <c r="D251" i="1" s="1"/>
  <c r="K508" i="1"/>
  <c r="D508" i="1" s="1"/>
  <c r="K546" i="1"/>
  <c r="D546" i="1" s="1"/>
  <c r="K581" i="1"/>
  <c r="D581" i="1" s="1"/>
  <c r="K613" i="1"/>
  <c r="D613" i="1" s="1"/>
  <c r="K649" i="1"/>
  <c r="D649" i="1" s="1"/>
  <c r="K681" i="1"/>
  <c r="D681" i="1" s="1"/>
  <c r="K599" i="1"/>
  <c r="D599" i="1" s="1"/>
  <c r="K140" i="1"/>
  <c r="D140" i="1" s="1"/>
  <c r="K221" i="1"/>
  <c r="D221" i="1" s="1"/>
  <c r="K552" i="1"/>
  <c r="D552" i="1" s="1"/>
  <c r="K667" i="1"/>
  <c r="D667" i="1" s="1"/>
  <c r="K88" i="1"/>
  <c r="D88" i="1" s="1"/>
  <c r="K157" i="1"/>
  <c r="D157" i="1" s="1"/>
  <c r="K226" i="1"/>
  <c r="D226" i="1" s="1"/>
  <c r="K519" i="1"/>
  <c r="D519" i="1" s="1"/>
  <c r="K592" i="1"/>
  <c r="D592" i="1" s="1"/>
  <c r="K660" i="1"/>
  <c r="D660" i="1" s="1"/>
  <c r="K66" i="1"/>
  <c r="D66" i="1" s="1"/>
  <c r="K98" i="1"/>
  <c r="D98" i="1" s="1"/>
  <c r="K131" i="1"/>
  <c r="D131" i="1" s="1"/>
  <c r="K167" i="1"/>
  <c r="D167" i="1" s="1"/>
  <c r="K199" i="1"/>
  <c r="D199" i="1" s="1"/>
  <c r="K236" i="1"/>
  <c r="D236" i="1" s="1"/>
  <c r="K493" i="1"/>
  <c r="D493" i="1" s="1"/>
  <c r="K525" i="1"/>
  <c r="D525" i="1" s="1"/>
  <c r="K563" i="1"/>
  <c r="D563" i="1" s="1"/>
  <c r="K598" i="1"/>
  <c r="D598" i="1" s="1"/>
  <c r="K630" i="1"/>
  <c r="D630" i="1" s="1"/>
  <c r="K666" i="1"/>
  <c r="D666" i="1" s="1"/>
  <c r="K73" i="1"/>
  <c r="D73" i="1" s="1"/>
  <c r="K128" i="1"/>
  <c r="D128" i="1" s="1"/>
  <c r="K192" i="1"/>
  <c r="D192" i="1" s="1"/>
  <c r="K257" i="1"/>
  <c r="D257" i="1" s="1"/>
  <c r="K548" i="1"/>
  <c r="D548" i="1" s="1"/>
  <c r="K639" i="1"/>
  <c r="D639" i="1" s="1"/>
  <c r="K64" i="1"/>
  <c r="D64" i="1" s="1"/>
  <c r="K133" i="1"/>
  <c r="D133" i="1" s="1"/>
  <c r="K197" i="1"/>
  <c r="D197" i="1" s="1"/>
  <c r="K266" i="1"/>
  <c r="D266" i="1" s="1"/>
  <c r="K565" i="1"/>
  <c r="D565" i="1" s="1"/>
  <c r="K628" i="1"/>
  <c r="D628" i="1" s="1"/>
  <c r="K79" i="1"/>
  <c r="D79" i="1" s="1"/>
  <c r="K47" i="1"/>
  <c r="D47" i="1" s="1"/>
  <c r="K118" i="1"/>
  <c r="D118" i="1" s="1"/>
  <c r="K154" i="1"/>
  <c r="D154" i="1" s="1"/>
  <c r="K186" i="1"/>
  <c r="D186" i="1" s="1"/>
  <c r="K223" i="1"/>
  <c r="D223" i="1" s="1"/>
  <c r="K255" i="1"/>
  <c r="D255" i="1" s="1"/>
  <c r="K512" i="1"/>
  <c r="D512" i="1" s="1"/>
  <c r="K550" i="1"/>
  <c r="D550" i="1" s="1"/>
  <c r="K585" i="1"/>
  <c r="D585" i="1" s="1"/>
  <c r="K617" i="1"/>
  <c r="D617" i="1" s="1"/>
  <c r="K653" i="1"/>
  <c r="D653" i="1" s="1"/>
  <c r="K685" i="1"/>
  <c r="D685" i="1" s="1"/>
  <c r="K147" i="1"/>
  <c r="D147" i="1" s="1"/>
  <c r="K583" i="1"/>
  <c r="D583" i="1" s="1"/>
  <c r="K615" i="1"/>
  <c r="D615" i="1" s="1"/>
  <c r="K69" i="1"/>
  <c r="D69" i="1" s="1"/>
  <c r="K91" i="1"/>
  <c r="D91" i="1" s="1"/>
  <c r="K124" i="1"/>
  <c r="D124" i="1" s="1"/>
  <c r="K164" i="1"/>
  <c r="D164" i="1" s="1"/>
  <c r="K200" i="1"/>
  <c r="D200" i="1" s="1"/>
  <c r="K237" i="1"/>
  <c r="D237" i="1" s="1"/>
  <c r="K498" i="1"/>
  <c r="D498" i="1" s="1"/>
  <c r="K536" i="1"/>
  <c r="D536" i="1" s="1"/>
  <c r="K568" i="1"/>
  <c r="D568" i="1" s="1"/>
  <c r="K647" i="1"/>
  <c r="D647" i="1" s="1"/>
  <c r="K679" i="1"/>
  <c r="D679" i="1" s="1"/>
  <c r="K60" i="1"/>
  <c r="D60" i="1" s="1"/>
  <c r="K104" i="1"/>
  <c r="D104" i="1" s="1"/>
  <c r="K137" i="1"/>
  <c r="D137" i="1" s="1"/>
  <c r="K177" i="1"/>
  <c r="D177" i="1" s="1"/>
  <c r="K209" i="1"/>
  <c r="D209" i="1" s="1"/>
  <c r="K242" i="1"/>
  <c r="D242" i="1" s="1"/>
  <c r="K499" i="1"/>
  <c r="D499" i="1" s="1"/>
  <c r="K541" i="1"/>
  <c r="D541" i="1" s="1"/>
  <c r="K569" i="1"/>
  <c r="D569" i="1" s="1"/>
  <c r="K608" i="1"/>
  <c r="D608" i="1" s="1"/>
  <c r="K644" i="1"/>
  <c r="D644" i="1" s="1"/>
  <c r="K680" i="1"/>
  <c r="D680" i="1" s="1"/>
  <c r="K74" i="1"/>
  <c r="D74" i="1" s="1"/>
  <c r="K58" i="1"/>
  <c r="D58" i="1" s="1"/>
  <c r="K90" i="1"/>
  <c r="D90" i="1" s="1"/>
  <c r="K106" i="1"/>
  <c r="D106" i="1" s="1"/>
  <c r="K123" i="1"/>
  <c r="D123" i="1" s="1"/>
  <c r="K139" i="1"/>
  <c r="D139" i="1" s="1"/>
  <c r="K159" i="1"/>
  <c r="D159" i="1" s="1"/>
  <c r="K175" i="1"/>
  <c r="D175" i="1" s="1"/>
  <c r="K191" i="1"/>
  <c r="D191" i="1" s="1"/>
  <c r="K207" i="1"/>
  <c r="D207" i="1" s="1"/>
  <c r="K228" i="1"/>
  <c r="D228" i="1" s="1"/>
  <c r="K244" i="1"/>
  <c r="D244" i="1" s="1"/>
  <c r="K260" i="1"/>
  <c r="D260" i="1" s="1"/>
  <c r="K501" i="1"/>
  <c r="D501" i="1" s="1"/>
  <c r="K517" i="1"/>
  <c r="D517" i="1" s="1"/>
  <c r="K539" i="1"/>
  <c r="D539" i="1" s="1"/>
  <c r="K555" i="1"/>
  <c r="D555" i="1" s="1"/>
  <c r="K573" i="1"/>
  <c r="D573" i="1" s="1"/>
  <c r="K590" i="1"/>
  <c r="D590" i="1" s="1"/>
  <c r="K606" i="1"/>
  <c r="D606" i="1" s="1"/>
  <c r="K622" i="1"/>
  <c r="D622" i="1" s="1"/>
  <c r="K642" i="1"/>
  <c r="D642" i="1" s="1"/>
  <c r="K658" i="1"/>
  <c r="D658" i="1" s="1"/>
  <c r="K674" i="1"/>
  <c r="D674" i="1" s="1"/>
  <c r="K690" i="1"/>
  <c r="D690" i="1" s="1"/>
  <c r="K53" i="1"/>
  <c r="D53" i="1" s="1"/>
  <c r="K112" i="1"/>
  <c r="D112" i="1" s="1"/>
  <c r="K144" i="1"/>
  <c r="D144" i="1" s="1"/>
  <c r="K176" i="1"/>
  <c r="D176" i="1" s="1"/>
  <c r="K204" i="1"/>
  <c r="D204" i="1" s="1"/>
  <c r="K241" i="1"/>
  <c r="D241" i="1" s="1"/>
  <c r="K494" i="1"/>
  <c r="D494" i="1" s="1"/>
  <c r="K526" i="1"/>
  <c r="D526" i="1" s="1"/>
  <c r="K564" i="1"/>
  <c r="D564" i="1" s="1"/>
  <c r="K619" i="1"/>
  <c r="D619" i="1" s="1"/>
  <c r="K659" i="1"/>
  <c r="D659" i="1" s="1"/>
  <c r="K80" i="1"/>
  <c r="D80" i="1" s="1"/>
  <c r="K48" i="1"/>
  <c r="D48" i="1" s="1"/>
  <c r="K117" i="1"/>
  <c r="D117" i="1" s="1"/>
  <c r="K153" i="1"/>
  <c r="D153" i="1" s="1"/>
  <c r="K181" i="1"/>
  <c r="D181" i="1" s="1"/>
  <c r="K218" i="1"/>
  <c r="D218" i="1" s="1"/>
  <c r="K250" i="1"/>
  <c r="D250" i="1" s="1"/>
  <c r="K511" i="1"/>
  <c r="D511" i="1" s="1"/>
  <c r="K545" i="1"/>
  <c r="D545" i="1" s="1"/>
  <c r="K584" i="1"/>
  <c r="D584" i="1" s="1"/>
  <c r="K612" i="1"/>
  <c r="D612" i="1" s="1"/>
  <c r="K648" i="1"/>
  <c r="D648" i="1" s="1"/>
  <c r="K676" i="1"/>
  <c r="D676" i="1" s="1"/>
  <c r="K71" i="1"/>
  <c r="D71" i="1" s="1"/>
  <c r="K55" i="1"/>
  <c r="D55" i="1" s="1"/>
  <c r="K93" i="1"/>
  <c r="D93" i="1" s="1"/>
  <c r="K109" i="1"/>
  <c r="D109" i="1" s="1"/>
  <c r="K126" i="1"/>
  <c r="D126" i="1" s="1"/>
  <c r="K142" i="1"/>
  <c r="D142" i="1" s="1"/>
  <c r="K162" i="1"/>
  <c r="D162" i="1" s="1"/>
  <c r="K178" i="1"/>
  <c r="D178" i="1" s="1"/>
  <c r="K194" i="1"/>
  <c r="D194" i="1" s="1"/>
  <c r="K210" i="1"/>
  <c r="D210" i="1" s="1"/>
  <c r="K231" i="1"/>
  <c r="D231" i="1" s="1"/>
  <c r="K247" i="1"/>
  <c r="D247" i="1" s="1"/>
  <c r="K263" i="1"/>
  <c r="D263" i="1" s="1"/>
  <c r="K504" i="1"/>
  <c r="D504" i="1" s="1"/>
  <c r="K520" i="1"/>
  <c r="D520" i="1" s="1"/>
  <c r="K542" i="1"/>
  <c r="D542" i="1" s="1"/>
  <c r="K558" i="1"/>
  <c r="D558" i="1" s="1"/>
  <c r="K577" i="1"/>
  <c r="D577" i="1" s="1"/>
  <c r="K593" i="1"/>
  <c r="D593" i="1" s="1"/>
  <c r="K609" i="1"/>
  <c r="D609" i="1" s="1"/>
  <c r="K625" i="1"/>
  <c r="D625" i="1" s="1"/>
  <c r="K645" i="1"/>
  <c r="D645" i="1" s="1"/>
  <c r="K661" i="1"/>
  <c r="D661" i="1" s="1"/>
  <c r="K677" i="1"/>
  <c r="D677" i="1" s="1"/>
  <c r="K635" i="1"/>
  <c r="D635" i="1" s="1"/>
  <c r="K212" i="1"/>
  <c r="D212" i="1" s="1"/>
  <c r="K570" i="1"/>
  <c r="D570" i="1" s="1"/>
  <c r="K591" i="1"/>
  <c r="D591" i="1" s="1"/>
  <c r="K623" i="1"/>
  <c r="D623" i="1" s="1"/>
  <c r="K65" i="1"/>
  <c r="D65" i="1" s="1"/>
  <c r="K103" i="1"/>
  <c r="D103" i="1" s="1"/>
  <c r="K132" i="1"/>
  <c r="D132" i="1" s="1"/>
  <c r="K172" i="1"/>
  <c r="D172" i="1" s="1"/>
  <c r="K208" i="1"/>
  <c r="D208" i="1" s="1"/>
  <c r="K245" i="1"/>
  <c r="D245" i="1" s="1"/>
  <c r="K506" i="1"/>
  <c r="D506" i="1" s="1"/>
  <c r="K544" i="1"/>
  <c r="D544" i="1" s="1"/>
  <c r="K595" i="1"/>
  <c r="D595" i="1" s="1"/>
  <c r="K655" i="1"/>
  <c r="D655" i="1" s="1"/>
  <c r="K687" i="1"/>
  <c r="D687" i="1" s="1"/>
  <c r="K52" i="1"/>
  <c r="D52" i="1" s="1"/>
  <c r="K113" i="1"/>
  <c r="D113" i="1" s="1"/>
  <c r="K145" i="1"/>
  <c r="D145" i="1" s="1"/>
  <c r="K185" i="1"/>
  <c r="D185" i="1" s="1"/>
  <c r="K222" i="1"/>
  <c r="D222" i="1" s="1"/>
  <c r="K254" i="1"/>
  <c r="D254" i="1" s="1"/>
  <c r="K507" i="1"/>
  <c r="D507" i="1" s="1"/>
  <c r="K549" i="1"/>
  <c r="D549" i="1" s="1"/>
  <c r="K580" i="1"/>
  <c r="D580" i="1" s="1"/>
  <c r="K616" i="1"/>
  <c r="D616" i="1" s="1"/>
  <c r="K652" i="1"/>
  <c r="D652" i="1" s="1"/>
  <c r="K688" i="1"/>
  <c r="D688" i="1" s="1"/>
  <c r="K70" i="1"/>
  <c r="D70" i="1" s="1"/>
  <c r="K54" i="1"/>
  <c r="D54" i="1" s="1"/>
  <c r="K94" i="1"/>
  <c r="D94" i="1" s="1"/>
  <c r="K110" i="1"/>
  <c r="D110" i="1" s="1"/>
  <c r="K127" i="1"/>
  <c r="D127" i="1" s="1"/>
  <c r="K143" i="1"/>
  <c r="D143" i="1" s="1"/>
  <c r="K163" i="1"/>
  <c r="D163" i="1" s="1"/>
  <c r="K179" i="1"/>
  <c r="D179" i="1" s="1"/>
  <c r="K195" i="1"/>
  <c r="D195" i="1" s="1"/>
  <c r="K211" i="1"/>
  <c r="D211" i="1" s="1"/>
  <c r="K248" i="1"/>
  <c r="D248" i="1" s="1"/>
  <c r="K264" i="1"/>
  <c r="D264" i="1" s="1"/>
  <c r="K505" i="1"/>
  <c r="D505" i="1" s="1"/>
  <c r="K521" i="1"/>
  <c r="D521" i="1" s="1"/>
  <c r="K543" i="1"/>
  <c r="D543" i="1" s="1"/>
  <c r="K559" i="1"/>
  <c r="D559" i="1" s="1"/>
  <c r="K578" i="1"/>
  <c r="D578" i="1" s="1"/>
  <c r="K594" i="1"/>
  <c r="D594" i="1" s="1"/>
  <c r="K610" i="1"/>
  <c r="D610" i="1" s="1"/>
  <c r="K626" i="1"/>
  <c r="D626" i="1" s="1"/>
  <c r="K646" i="1"/>
  <c r="D646" i="1" s="1"/>
  <c r="K678" i="1"/>
  <c r="D678" i="1" s="1"/>
  <c r="K81" i="1"/>
  <c r="D81" i="1" s="1"/>
  <c r="K120" i="1"/>
  <c r="D120" i="1" s="1"/>
  <c r="K184" i="1"/>
  <c r="D184" i="1" s="1"/>
  <c r="K249" i="1"/>
  <c r="D249" i="1" s="1"/>
  <c r="K540" i="1"/>
  <c r="D540" i="1" s="1"/>
  <c r="K579" i="1"/>
  <c r="D579" i="1" s="1"/>
  <c r="K663" i="1"/>
  <c r="D663" i="1" s="1"/>
  <c r="K92" i="1"/>
  <c r="D92" i="1" s="1"/>
  <c r="K161" i="1"/>
  <c r="D161" i="1" s="1"/>
  <c r="K230" i="1"/>
  <c r="D230" i="1" s="1"/>
  <c r="K515" i="1"/>
  <c r="D515" i="1" s="1"/>
  <c r="K588" i="1"/>
  <c r="D588" i="1" s="1"/>
  <c r="K656" i="1"/>
  <c r="D656" i="1" s="1"/>
  <c r="K67" i="1"/>
  <c r="D67" i="1" s="1"/>
  <c r="K97" i="1"/>
  <c r="D97" i="1" s="1"/>
  <c r="K130" i="1"/>
  <c r="D130" i="1" s="1"/>
  <c r="K166" i="1"/>
  <c r="D166" i="1" s="1"/>
  <c r="K198" i="1"/>
  <c r="D198" i="1" s="1"/>
  <c r="K235" i="1"/>
  <c r="D235" i="1" s="1"/>
  <c r="K267" i="1"/>
  <c r="D267" i="1" s="1"/>
  <c r="K524" i="1"/>
  <c r="D524" i="1" s="1"/>
  <c r="K562" i="1"/>
  <c r="D562" i="1" s="1"/>
  <c r="K597" i="1"/>
  <c r="D597" i="1" s="1"/>
  <c r="K629" i="1"/>
  <c r="D629" i="1" s="1"/>
  <c r="K665" i="1"/>
  <c r="D665" i="1" s="1"/>
  <c r="K631" i="1"/>
  <c r="D631" i="1" s="1"/>
  <c r="K57" i="1"/>
  <c r="D57" i="1" s="1"/>
  <c r="K107" i="1"/>
  <c r="D107" i="1" s="1"/>
  <c r="K180" i="1"/>
  <c r="D180" i="1" s="1"/>
  <c r="K253" i="1"/>
  <c r="D253" i="1" s="1"/>
  <c r="K514" i="1"/>
  <c r="D514" i="1" s="1"/>
  <c r="K611" i="1"/>
  <c r="D611" i="1" s="1"/>
  <c r="K76" i="1"/>
  <c r="D76" i="1" s="1"/>
  <c r="K121" i="1"/>
  <c r="D121" i="1" s="1"/>
  <c r="K193" i="1"/>
  <c r="D193" i="1" s="1"/>
  <c r="K262" i="1"/>
  <c r="D262" i="1" s="1"/>
  <c r="K557" i="1"/>
  <c r="D557" i="1" s="1"/>
  <c r="K624" i="1"/>
  <c r="D624" i="1" s="1"/>
  <c r="K46" i="1"/>
  <c r="D46" i="1" s="1"/>
  <c r="K50" i="1"/>
  <c r="D50" i="1" s="1"/>
  <c r="K115" i="1"/>
  <c r="D115" i="1" s="1"/>
  <c r="K151" i="1"/>
  <c r="D151" i="1" s="1"/>
  <c r="K183" i="1"/>
  <c r="D183" i="1" s="1"/>
  <c r="K220" i="1"/>
  <c r="D220" i="1" s="1"/>
  <c r="K252" i="1"/>
  <c r="D252" i="1" s="1"/>
  <c r="K509" i="1"/>
  <c r="D509" i="1" s="1"/>
  <c r="K547" i="1"/>
  <c r="D547" i="1" s="1"/>
  <c r="K582" i="1"/>
  <c r="D582" i="1" s="1"/>
  <c r="K614" i="1"/>
  <c r="D614" i="1" s="1"/>
  <c r="K650" i="1"/>
  <c r="D650" i="1" s="1"/>
  <c r="K682" i="1"/>
  <c r="D682" i="1" s="1"/>
  <c r="K95" i="1"/>
  <c r="D95" i="1" s="1"/>
  <c r="K160" i="1"/>
  <c r="D160" i="1" s="1"/>
  <c r="K225" i="1"/>
  <c r="D225" i="1" s="1"/>
  <c r="K510" i="1"/>
  <c r="D510" i="1" s="1"/>
  <c r="K587" i="1"/>
  <c r="D587" i="1" s="1"/>
  <c r="K675" i="1"/>
  <c r="D675" i="1" s="1"/>
  <c r="K100" i="1"/>
  <c r="D100" i="1" s="1"/>
  <c r="K169" i="1"/>
  <c r="D169" i="1" s="1"/>
  <c r="K238" i="1"/>
  <c r="D238" i="1" s="1"/>
  <c r="K523" i="1"/>
  <c r="D523" i="1" s="1"/>
  <c r="K596" i="1"/>
  <c r="D596" i="1" s="1"/>
  <c r="K664" i="1"/>
  <c r="D664" i="1" s="1"/>
  <c r="K63" i="1"/>
  <c r="D63" i="1" s="1"/>
  <c r="K101" i="1"/>
  <c r="D101" i="1" s="1"/>
  <c r="K134" i="1"/>
  <c r="D134" i="1" s="1"/>
  <c r="K170" i="1"/>
  <c r="D170" i="1" s="1"/>
  <c r="K202" i="1"/>
  <c r="D202" i="1" s="1"/>
  <c r="K239" i="1"/>
  <c r="D239" i="1" s="1"/>
  <c r="K496" i="1"/>
  <c r="D496" i="1" s="1"/>
  <c r="K532" i="1"/>
  <c r="D532" i="1" s="1"/>
  <c r="K566" i="1"/>
  <c r="D566" i="1" s="1"/>
  <c r="K601" i="1"/>
  <c r="D601" i="1" s="1"/>
  <c r="K633" i="1"/>
  <c r="D633" i="1" s="1"/>
  <c r="K669" i="1"/>
  <c r="D669" i="1" s="1"/>
  <c r="K571" i="1"/>
  <c r="D571" i="1" s="1"/>
  <c r="K82" i="1"/>
  <c r="D82" i="1" s="1"/>
  <c r="K216" i="1"/>
  <c r="D216" i="1" s="1"/>
  <c r="K85" i="1"/>
  <c r="D85" i="1" s="1"/>
  <c r="K84" i="1"/>
  <c r="D84" i="1" s="1"/>
  <c r="K150" i="1"/>
  <c r="D150" i="1" s="1"/>
  <c r="K148" i="1"/>
  <c r="D148" i="1" s="1"/>
  <c r="K215" i="1"/>
  <c r="D215" i="1" s="1"/>
  <c r="K213" i="1"/>
  <c r="D213" i="1" s="1"/>
  <c r="K638" i="1"/>
  <c r="D638" i="1" s="1"/>
  <c r="K530" i="1"/>
  <c r="D530" i="1" s="1"/>
  <c r="K529" i="1"/>
  <c r="D529" i="1" s="1"/>
  <c r="K572" i="1"/>
  <c r="D572" i="1" s="1"/>
  <c r="K83" i="1"/>
  <c r="D83" i="1" s="1"/>
  <c r="K636" i="1"/>
  <c r="D636" i="1" s="1"/>
  <c r="K637" i="1"/>
  <c r="D637" i="1" s="1"/>
  <c r="K531" i="1"/>
  <c r="D531" i="1" s="1"/>
  <c r="K149" i="1"/>
  <c r="D149" i="1" s="1"/>
  <c r="G572" i="1" l="1"/>
  <c r="E572" i="1"/>
  <c r="E84" i="1"/>
  <c r="G84" i="1"/>
  <c r="G566" i="1"/>
  <c r="E566" i="1"/>
  <c r="E63" i="1"/>
  <c r="G63" i="1"/>
  <c r="G587" i="1"/>
  <c r="E587" i="1"/>
  <c r="E582" i="1"/>
  <c r="G582" i="1"/>
  <c r="E50" i="1"/>
  <c r="G50" i="1"/>
  <c r="F50" i="1" s="1"/>
  <c r="G611" i="1"/>
  <c r="E611" i="1"/>
  <c r="E629" i="1"/>
  <c r="G629" i="1"/>
  <c r="E130" i="1"/>
  <c r="G130" i="1"/>
  <c r="G92" i="1"/>
  <c r="E92" i="1"/>
  <c r="E678" i="1"/>
  <c r="G678" i="1"/>
  <c r="E521" i="1"/>
  <c r="G521" i="1"/>
  <c r="G143" i="1"/>
  <c r="E143" i="1"/>
  <c r="G616" i="1"/>
  <c r="E616" i="1"/>
  <c r="E113" i="1"/>
  <c r="G113" i="1"/>
  <c r="E208" i="1"/>
  <c r="G208" i="1"/>
  <c r="E65" i="1"/>
  <c r="G65" i="1"/>
  <c r="G645" i="1"/>
  <c r="E645" i="1"/>
  <c r="G210" i="1"/>
  <c r="E210" i="1"/>
  <c r="G55" i="1"/>
  <c r="E55" i="1"/>
  <c r="E250" i="1"/>
  <c r="G250" i="1"/>
  <c r="E619" i="1"/>
  <c r="G619" i="1"/>
  <c r="G112" i="1"/>
  <c r="E112" i="1"/>
  <c r="G590" i="1"/>
  <c r="E590" i="1"/>
  <c r="G228" i="1"/>
  <c r="E228" i="1"/>
  <c r="E90" i="1"/>
  <c r="G90" i="1"/>
  <c r="E137" i="1"/>
  <c r="G137" i="1"/>
  <c r="G647" i="1"/>
  <c r="E647" i="1"/>
  <c r="E147" i="1"/>
  <c r="G147" i="1"/>
  <c r="E223" i="1"/>
  <c r="G223" i="1"/>
  <c r="E266" i="1"/>
  <c r="G266" i="1"/>
  <c r="E128" i="1"/>
  <c r="G128" i="1"/>
  <c r="E236" i="1"/>
  <c r="G236" i="1"/>
  <c r="E519" i="1"/>
  <c r="G519" i="1"/>
  <c r="G599" i="1"/>
  <c r="E599" i="1"/>
  <c r="G219" i="1"/>
  <c r="E219" i="1"/>
  <c r="G258" i="1"/>
  <c r="E258" i="1"/>
  <c r="G87" i="1"/>
  <c r="E87" i="1"/>
  <c r="G621" i="1"/>
  <c r="E621" i="1"/>
  <c r="E259" i="1"/>
  <c r="G259" i="1"/>
  <c r="E122" i="1"/>
  <c r="G122" i="1"/>
  <c r="G173" i="1"/>
  <c r="E173" i="1"/>
  <c r="E518" i="1"/>
  <c r="G518" i="1"/>
  <c r="E686" i="1"/>
  <c r="G686" i="1"/>
  <c r="G551" i="1"/>
  <c r="E551" i="1"/>
  <c r="E187" i="1"/>
  <c r="G187" i="1"/>
  <c r="G78" i="1"/>
  <c r="E78" i="1"/>
  <c r="E201" i="1"/>
  <c r="G201" i="1"/>
  <c r="E522" i="1"/>
  <c r="G522" i="1"/>
  <c r="E607" i="1"/>
  <c r="G607" i="1"/>
  <c r="E529" i="1"/>
  <c r="G529" i="1"/>
  <c r="G85" i="1"/>
  <c r="E85" i="1"/>
  <c r="E532" i="1"/>
  <c r="G532" i="1"/>
  <c r="G664" i="1"/>
  <c r="E664" i="1"/>
  <c r="E510" i="1"/>
  <c r="G510" i="1"/>
  <c r="E547" i="1"/>
  <c r="G547" i="1"/>
  <c r="E193" i="1"/>
  <c r="G193" i="1"/>
  <c r="E57" i="1"/>
  <c r="G57" i="1"/>
  <c r="G235" i="1"/>
  <c r="E235" i="1"/>
  <c r="G515" i="1"/>
  <c r="E515" i="1"/>
  <c r="F515" i="1" s="1"/>
  <c r="G184" i="1"/>
  <c r="E184" i="1"/>
  <c r="G578" i="1"/>
  <c r="E578" i="1"/>
  <c r="F578" i="1" s="1"/>
  <c r="E195" i="1"/>
  <c r="G195" i="1"/>
  <c r="E70" i="1"/>
  <c r="G70" i="1"/>
  <c r="G222" i="1"/>
  <c r="E222" i="1"/>
  <c r="E52" i="1"/>
  <c r="G52" i="1"/>
  <c r="E172" i="1"/>
  <c r="G172" i="1"/>
  <c r="G635" i="1"/>
  <c r="E635" i="1"/>
  <c r="E558" i="1"/>
  <c r="G558" i="1"/>
  <c r="E194" i="1"/>
  <c r="G194" i="1"/>
  <c r="G71" i="1"/>
  <c r="E71" i="1"/>
  <c r="E218" i="1"/>
  <c r="G218" i="1"/>
  <c r="F218" i="1" s="1"/>
  <c r="G564" i="1"/>
  <c r="E564" i="1"/>
  <c r="G53" i="1"/>
  <c r="E53" i="1"/>
  <c r="G573" i="1"/>
  <c r="E573" i="1"/>
  <c r="E139" i="1"/>
  <c r="G139" i="1"/>
  <c r="E58" i="1"/>
  <c r="G58" i="1"/>
  <c r="G242" i="1"/>
  <c r="E242" i="1"/>
  <c r="E568" i="1"/>
  <c r="G568" i="1"/>
  <c r="E685" i="1"/>
  <c r="G685" i="1"/>
  <c r="E186" i="1"/>
  <c r="G186" i="1"/>
  <c r="E197" i="1"/>
  <c r="G197" i="1"/>
  <c r="F197" i="1" s="1"/>
  <c r="G73" i="1"/>
  <c r="E73" i="1"/>
  <c r="E199" i="1"/>
  <c r="G199" i="1"/>
  <c r="G226" i="1"/>
  <c r="E226" i="1"/>
  <c r="E681" i="1"/>
  <c r="G681" i="1"/>
  <c r="G182" i="1"/>
  <c r="E182" i="1"/>
  <c r="G189" i="1"/>
  <c r="E189" i="1"/>
  <c r="E662" i="1"/>
  <c r="G662" i="1"/>
  <c r="E605" i="1"/>
  <c r="G605" i="1"/>
  <c r="G538" i="1"/>
  <c r="E538" i="1"/>
  <c r="E174" i="1"/>
  <c r="G174" i="1"/>
  <c r="F174" i="1" s="1"/>
  <c r="E503" i="1"/>
  <c r="G503" i="1"/>
  <c r="E651" i="1"/>
  <c r="G651" i="1"/>
  <c r="G136" i="1"/>
  <c r="E136" i="1"/>
  <c r="E602" i="1"/>
  <c r="G602" i="1"/>
  <c r="G535" i="1"/>
  <c r="E535" i="1"/>
  <c r="G171" i="1"/>
  <c r="E171" i="1"/>
  <c r="G668" i="1"/>
  <c r="E668" i="1"/>
  <c r="E165" i="1"/>
  <c r="G165" i="1"/>
  <c r="F165" i="1" s="1"/>
  <c r="E671" i="1"/>
  <c r="G671" i="1"/>
  <c r="E116" i="1"/>
  <c r="G116" i="1"/>
  <c r="E636" i="1"/>
  <c r="G636" i="1"/>
  <c r="E530" i="1"/>
  <c r="G530" i="1"/>
  <c r="E148" i="1"/>
  <c r="G148" i="1"/>
  <c r="G216" i="1"/>
  <c r="E216" i="1"/>
  <c r="E633" i="1"/>
  <c r="G633" i="1"/>
  <c r="G496" i="1"/>
  <c r="E496" i="1"/>
  <c r="G134" i="1"/>
  <c r="E134" i="1"/>
  <c r="E596" i="1"/>
  <c r="G596" i="1"/>
  <c r="E100" i="1"/>
  <c r="G100" i="1"/>
  <c r="E225" i="1"/>
  <c r="G225" i="1"/>
  <c r="E650" i="1"/>
  <c r="G650" i="1"/>
  <c r="G509" i="1"/>
  <c r="E509" i="1"/>
  <c r="E151" i="1"/>
  <c r="G151" i="1"/>
  <c r="E624" i="1"/>
  <c r="G624" i="1"/>
  <c r="G121" i="1"/>
  <c r="E121" i="1"/>
  <c r="G253" i="1"/>
  <c r="E253" i="1"/>
  <c r="F253" i="1" s="1"/>
  <c r="E631" i="1"/>
  <c r="G631" i="1"/>
  <c r="E562" i="1"/>
  <c r="G562" i="1"/>
  <c r="G198" i="1"/>
  <c r="E198" i="1"/>
  <c r="E67" i="1"/>
  <c r="G67" i="1"/>
  <c r="E230" i="1"/>
  <c r="G230" i="1"/>
  <c r="E579" i="1"/>
  <c r="G579" i="1"/>
  <c r="G120" i="1"/>
  <c r="E120" i="1"/>
  <c r="E626" i="1"/>
  <c r="G626" i="1"/>
  <c r="G559" i="1"/>
  <c r="E559" i="1"/>
  <c r="E264" i="1"/>
  <c r="G264" i="1"/>
  <c r="E179" i="1"/>
  <c r="G179" i="1"/>
  <c r="G110" i="1"/>
  <c r="E110" i="1"/>
  <c r="E688" i="1"/>
  <c r="G688" i="1"/>
  <c r="G549" i="1"/>
  <c r="E549" i="1"/>
  <c r="G185" i="1"/>
  <c r="E185" i="1"/>
  <c r="G687" i="1"/>
  <c r="E687" i="1"/>
  <c r="E506" i="1"/>
  <c r="G506" i="1"/>
  <c r="E132" i="1"/>
  <c r="G132" i="1"/>
  <c r="G591" i="1"/>
  <c r="E591" i="1"/>
  <c r="E677" i="1"/>
  <c r="G677" i="1"/>
  <c r="G609" i="1"/>
  <c r="E609" i="1"/>
  <c r="G542" i="1"/>
  <c r="E542" i="1"/>
  <c r="E247" i="1"/>
  <c r="G247" i="1"/>
  <c r="G178" i="1"/>
  <c r="E178" i="1"/>
  <c r="E109" i="1"/>
  <c r="G109" i="1"/>
  <c r="E676" i="1"/>
  <c r="G676" i="1"/>
  <c r="E545" i="1"/>
  <c r="G545" i="1"/>
  <c r="E181" i="1"/>
  <c r="G181" i="1"/>
  <c r="G80" i="1"/>
  <c r="E80" i="1"/>
  <c r="E526" i="1"/>
  <c r="G526" i="1"/>
  <c r="G176" i="1"/>
  <c r="E176" i="1"/>
  <c r="E690" i="1"/>
  <c r="G690" i="1"/>
  <c r="E622" i="1"/>
  <c r="G622" i="1"/>
  <c r="E555" i="1"/>
  <c r="G555" i="1"/>
  <c r="G260" i="1"/>
  <c r="E260" i="1"/>
  <c r="G191" i="1"/>
  <c r="E191" i="1"/>
  <c r="E123" i="1"/>
  <c r="G123" i="1"/>
  <c r="E74" i="1"/>
  <c r="G74" i="1"/>
  <c r="E569" i="1"/>
  <c r="G569" i="1"/>
  <c r="G209" i="1"/>
  <c r="E209" i="1"/>
  <c r="E60" i="1"/>
  <c r="G60" i="1"/>
  <c r="E536" i="1"/>
  <c r="G536" i="1"/>
  <c r="G164" i="1"/>
  <c r="E164" i="1"/>
  <c r="E615" i="1"/>
  <c r="G615" i="1"/>
  <c r="E653" i="1"/>
  <c r="G653" i="1"/>
  <c r="G512" i="1"/>
  <c r="E512" i="1"/>
  <c r="E154" i="1"/>
  <c r="G154" i="1"/>
  <c r="G628" i="1"/>
  <c r="E628" i="1"/>
  <c r="E133" i="1"/>
  <c r="G133" i="1"/>
  <c r="E257" i="1"/>
  <c r="G257" i="1"/>
  <c r="F257" i="1" s="1"/>
  <c r="G666" i="1"/>
  <c r="E666" i="1"/>
  <c r="G525" i="1"/>
  <c r="E525" i="1"/>
  <c r="F525" i="1" s="1"/>
  <c r="E167" i="1"/>
  <c r="G167" i="1"/>
  <c r="E660" i="1"/>
  <c r="G660" i="1"/>
  <c r="F660" i="1" s="1"/>
  <c r="G157" i="1"/>
  <c r="E157" i="1"/>
  <c r="G221" i="1"/>
  <c r="E221" i="1"/>
  <c r="E649" i="1"/>
  <c r="G649" i="1"/>
  <c r="G508" i="1"/>
  <c r="E508" i="1"/>
  <c r="E146" i="1"/>
  <c r="G146" i="1"/>
  <c r="E620" i="1"/>
  <c r="G620" i="1"/>
  <c r="G125" i="1"/>
  <c r="E125" i="1"/>
  <c r="G214" i="1"/>
  <c r="E214" i="1"/>
  <c r="E232" i="1"/>
  <c r="G232" i="1"/>
  <c r="G657" i="1"/>
  <c r="E657" i="1"/>
  <c r="E589" i="1"/>
  <c r="G589" i="1"/>
  <c r="E516" i="1"/>
  <c r="G516" i="1"/>
  <c r="G227" i="1"/>
  <c r="E227" i="1"/>
  <c r="E158" i="1"/>
  <c r="G158" i="1"/>
  <c r="F158" i="1" s="1"/>
  <c r="E89" i="1"/>
  <c r="G89" i="1"/>
  <c r="G604" i="1"/>
  <c r="E604" i="1"/>
  <c r="E246" i="1"/>
  <c r="G246" i="1"/>
  <c r="E108" i="1"/>
  <c r="G108" i="1"/>
  <c r="E603" i="1"/>
  <c r="G603" i="1"/>
  <c r="G233" i="1"/>
  <c r="E233" i="1"/>
  <c r="G99" i="1"/>
  <c r="E99" i="1"/>
  <c r="E654" i="1"/>
  <c r="G654" i="1"/>
  <c r="E586" i="1"/>
  <c r="G586" i="1"/>
  <c r="E513" i="1"/>
  <c r="G513" i="1"/>
  <c r="E224" i="1"/>
  <c r="G224" i="1"/>
  <c r="E155" i="1"/>
  <c r="G155" i="1"/>
  <c r="E86" i="1"/>
  <c r="G86" i="1"/>
  <c r="E632" i="1"/>
  <c r="G632" i="1"/>
  <c r="E495" i="1"/>
  <c r="G495" i="1"/>
  <c r="E129" i="1"/>
  <c r="G129" i="1"/>
  <c r="G643" i="1"/>
  <c r="E643" i="1"/>
  <c r="G229" i="1"/>
  <c r="E229" i="1"/>
  <c r="F229" i="1" s="1"/>
  <c r="G49" i="1"/>
  <c r="E49" i="1"/>
  <c r="F694" i="1"/>
  <c r="G531" i="1"/>
  <c r="E531" i="1"/>
  <c r="E213" i="1"/>
  <c r="G213" i="1"/>
  <c r="G571" i="1"/>
  <c r="E571" i="1"/>
  <c r="E202" i="1"/>
  <c r="G202" i="1"/>
  <c r="E238" i="1"/>
  <c r="G238" i="1"/>
  <c r="E95" i="1"/>
  <c r="G95" i="1"/>
  <c r="G220" i="1"/>
  <c r="E220" i="1"/>
  <c r="E262" i="1"/>
  <c r="G262" i="1"/>
  <c r="E107" i="1"/>
  <c r="G107" i="1"/>
  <c r="G267" i="1"/>
  <c r="E267" i="1"/>
  <c r="E588" i="1"/>
  <c r="G588" i="1"/>
  <c r="G249" i="1"/>
  <c r="E249" i="1"/>
  <c r="E594" i="1"/>
  <c r="F594" i="1" s="1"/>
  <c r="G594" i="1"/>
  <c r="E211" i="1"/>
  <c r="G211" i="1"/>
  <c r="G54" i="1"/>
  <c r="E54" i="1"/>
  <c r="E254" i="1"/>
  <c r="G254" i="1"/>
  <c r="G595" i="1"/>
  <c r="E595" i="1"/>
  <c r="E212" i="1"/>
  <c r="G212" i="1"/>
  <c r="E577" i="1"/>
  <c r="G577" i="1"/>
  <c r="G504" i="1"/>
  <c r="E504" i="1"/>
  <c r="E142" i="1"/>
  <c r="G142" i="1"/>
  <c r="E612" i="1"/>
  <c r="G612" i="1"/>
  <c r="E117" i="1"/>
  <c r="G117" i="1"/>
  <c r="E241" i="1"/>
  <c r="G241" i="1"/>
  <c r="E658" i="1"/>
  <c r="G658" i="1"/>
  <c r="G517" i="1"/>
  <c r="E517" i="1"/>
  <c r="G159" i="1"/>
  <c r="E159" i="1"/>
  <c r="E644" i="1"/>
  <c r="G644" i="1"/>
  <c r="G499" i="1"/>
  <c r="E499" i="1"/>
  <c r="E237" i="1"/>
  <c r="G237" i="1"/>
  <c r="E91" i="1"/>
  <c r="G91" i="1"/>
  <c r="G585" i="1"/>
  <c r="E585" i="1"/>
  <c r="G47" i="1"/>
  <c r="E47" i="1"/>
  <c r="E639" i="1"/>
  <c r="G639" i="1"/>
  <c r="E598" i="1"/>
  <c r="G598" i="1"/>
  <c r="E98" i="1"/>
  <c r="G98" i="1"/>
  <c r="E667" i="1"/>
  <c r="G667" i="1"/>
  <c r="E581" i="1"/>
  <c r="G581" i="1"/>
  <c r="E51" i="1"/>
  <c r="G51" i="1"/>
  <c r="E627" i="1"/>
  <c r="G627" i="1"/>
  <c r="G689" i="1"/>
  <c r="E689" i="1"/>
  <c r="G554" i="1"/>
  <c r="E554" i="1"/>
  <c r="G190" i="1"/>
  <c r="E190" i="1"/>
  <c r="E75" i="1"/>
  <c r="G75" i="1"/>
  <c r="E537" i="1"/>
  <c r="G537" i="1"/>
  <c r="E683" i="1"/>
  <c r="G683" i="1"/>
  <c r="G168" i="1"/>
  <c r="E168" i="1"/>
  <c r="G618" i="1"/>
  <c r="E618" i="1"/>
  <c r="E256" i="1"/>
  <c r="G256" i="1"/>
  <c r="G119" i="1"/>
  <c r="E119" i="1"/>
  <c r="E561" i="1"/>
  <c r="G561" i="1"/>
  <c r="E68" i="1"/>
  <c r="G68" i="1"/>
  <c r="G152" i="1"/>
  <c r="E152" i="1"/>
  <c r="G637" i="1"/>
  <c r="E637" i="1"/>
  <c r="G215" i="1"/>
  <c r="E215" i="1"/>
  <c r="E669" i="1"/>
  <c r="G669" i="1"/>
  <c r="E170" i="1"/>
  <c r="G170" i="1"/>
  <c r="G169" i="1"/>
  <c r="E169" i="1"/>
  <c r="G682" i="1"/>
  <c r="E682" i="1"/>
  <c r="G183" i="1"/>
  <c r="E183" i="1"/>
  <c r="G46" i="1"/>
  <c r="E46" i="1"/>
  <c r="E514" i="1"/>
  <c r="G514" i="1"/>
  <c r="G597" i="1"/>
  <c r="E597" i="1"/>
  <c r="G97" i="1"/>
  <c r="E97" i="1"/>
  <c r="E663" i="1"/>
  <c r="G663" i="1"/>
  <c r="E646" i="1"/>
  <c r="G646" i="1"/>
  <c r="E505" i="1"/>
  <c r="G505" i="1"/>
  <c r="G127" i="1"/>
  <c r="E127" i="1"/>
  <c r="E580" i="1"/>
  <c r="G580" i="1"/>
  <c r="E544" i="1"/>
  <c r="G544" i="1"/>
  <c r="G623" i="1"/>
  <c r="E623" i="1"/>
  <c r="E625" i="1"/>
  <c r="G625" i="1"/>
  <c r="E263" i="1"/>
  <c r="G263" i="1"/>
  <c r="G126" i="1"/>
  <c r="E126" i="1"/>
  <c r="E584" i="1"/>
  <c r="G584" i="1"/>
  <c r="G48" i="1"/>
  <c r="E48" i="1"/>
  <c r="E204" i="1"/>
  <c r="G204" i="1"/>
  <c r="E642" i="1"/>
  <c r="G642" i="1"/>
  <c r="G501" i="1"/>
  <c r="E501" i="1"/>
  <c r="G207" i="1"/>
  <c r="E207" i="1"/>
  <c r="E608" i="1"/>
  <c r="G608" i="1"/>
  <c r="G104" i="1"/>
  <c r="E104" i="1"/>
  <c r="G200" i="1"/>
  <c r="E200" i="1"/>
  <c r="G69" i="1"/>
  <c r="E69" i="1"/>
  <c r="E550" i="1"/>
  <c r="G550" i="1"/>
  <c r="F550" i="1"/>
  <c r="E79" i="1"/>
  <c r="G79" i="1"/>
  <c r="E548" i="1"/>
  <c r="G548" i="1"/>
  <c r="E563" i="1"/>
  <c r="G563" i="1"/>
  <c r="E66" i="1"/>
  <c r="G66" i="1"/>
  <c r="E552" i="1"/>
  <c r="G552" i="1"/>
  <c r="G546" i="1"/>
  <c r="E546" i="1"/>
  <c r="G684" i="1"/>
  <c r="E684" i="1"/>
  <c r="E502" i="1"/>
  <c r="G502" i="1"/>
  <c r="G673" i="1"/>
  <c r="E673" i="1"/>
  <c r="E243" i="1"/>
  <c r="G243" i="1"/>
  <c r="E105" i="1"/>
  <c r="G105" i="1"/>
  <c r="E672" i="1"/>
  <c r="G672" i="1"/>
  <c r="G141" i="1"/>
  <c r="E141" i="1"/>
  <c r="E261" i="1"/>
  <c r="G261" i="1"/>
  <c r="E670" i="1"/>
  <c r="G670" i="1"/>
  <c r="E240" i="1"/>
  <c r="G240" i="1"/>
  <c r="E102" i="1"/>
  <c r="G102" i="1"/>
  <c r="E527" i="1"/>
  <c r="G527" i="1"/>
  <c r="G265" i="1"/>
  <c r="E265" i="1"/>
  <c r="E575" i="1"/>
  <c r="G575" i="1"/>
  <c r="E149" i="1"/>
  <c r="G149" i="1"/>
  <c r="E83" i="1"/>
  <c r="G83" i="1"/>
  <c r="E638" i="1"/>
  <c r="G638" i="1"/>
  <c r="G150" i="1"/>
  <c r="E150" i="1"/>
  <c r="E82" i="1"/>
  <c r="G82" i="1"/>
  <c r="E601" i="1"/>
  <c r="G601" i="1"/>
  <c r="E239" i="1"/>
  <c r="G239" i="1"/>
  <c r="G101" i="1"/>
  <c r="E101" i="1"/>
  <c r="G523" i="1"/>
  <c r="E523" i="1"/>
  <c r="G675" i="1"/>
  <c r="E675" i="1"/>
  <c r="E160" i="1"/>
  <c r="G160" i="1"/>
  <c r="E614" i="1"/>
  <c r="G614" i="1"/>
  <c r="G252" i="1"/>
  <c r="E252" i="1"/>
  <c r="E115" i="1"/>
  <c r="G115" i="1"/>
  <c r="G557" i="1"/>
  <c r="E557" i="1"/>
  <c r="E76" i="1"/>
  <c r="G76" i="1"/>
  <c r="E180" i="1"/>
  <c r="G180" i="1"/>
  <c r="E665" i="1"/>
  <c r="G665" i="1"/>
  <c r="E524" i="1"/>
  <c r="G524" i="1"/>
  <c r="G166" i="1"/>
  <c r="E166" i="1"/>
  <c r="E656" i="1"/>
  <c r="G656" i="1"/>
  <c r="E161" i="1"/>
  <c r="G161" i="1"/>
  <c r="E540" i="1"/>
  <c r="G540" i="1"/>
  <c r="E81" i="1"/>
  <c r="G81" i="1"/>
  <c r="E610" i="1"/>
  <c r="G610" i="1"/>
  <c r="G543" i="1"/>
  <c r="E543" i="1"/>
  <c r="F543" i="1" s="1"/>
  <c r="E248" i="1"/>
  <c r="G248" i="1"/>
  <c r="E163" i="1"/>
  <c r="G163" i="1"/>
  <c r="G94" i="1"/>
  <c r="E94" i="1"/>
  <c r="G652" i="1"/>
  <c r="E652" i="1"/>
  <c r="G507" i="1"/>
  <c r="E507" i="1"/>
  <c r="G145" i="1"/>
  <c r="E145" i="1"/>
  <c r="F145" i="1" s="1"/>
  <c r="E655" i="1"/>
  <c r="G655" i="1"/>
  <c r="E245" i="1"/>
  <c r="G245" i="1"/>
  <c r="G103" i="1"/>
  <c r="E103" i="1"/>
  <c r="E570" i="1"/>
  <c r="G570" i="1"/>
  <c r="E661" i="1"/>
  <c r="G661" i="1"/>
  <c r="E593" i="1"/>
  <c r="G593" i="1"/>
  <c r="F593" i="1" s="1"/>
  <c r="G520" i="1"/>
  <c r="E520" i="1"/>
  <c r="E231" i="1"/>
  <c r="G231" i="1"/>
  <c r="E162" i="1"/>
  <c r="G162" i="1"/>
  <c r="E93" i="1"/>
  <c r="G93" i="1"/>
  <c r="F93" i="1" s="1"/>
  <c r="E648" i="1"/>
  <c r="G648" i="1"/>
  <c r="E511" i="1"/>
  <c r="G511" i="1"/>
  <c r="E153" i="1"/>
  <c r="G153" i="1"/>
  <c r="G659" i="1"/>
  <c r="E659" i="1"/>
  <c r="E494" i="1"/>
  <c r="G494" i="1"/>
  <c r="E144" i="1"/>
  <c r="G144" i="1"/>
  <c r="E674" i="1"/>
  <c r="G674" i="1"/>
  <c r="E606" i="1"/>
  <c r="G606" i="1"/>
  <c r="E539" i="1"/>
  <c r="G539" i="1"/>
  <c r="G244" i="1"/>
  <c r="E244" i="1"/>
  <c r="G175" i="1"/>
  <c r="E175" i="1"/>
  <c r="G106" i="1"/>
  <c r="E106" i="1"/>
  <c r="G680" i="1"/>
  <c r="E680" i="1"/>
  <c r="G541" i="1"/>
  <c r="E541" i="1"/>
  <c r="E177" i="1"/>
  <c r="G177" i="1"/>
  <c r="E679" i="1"/>
  <c r="G679" i="1"/>
  <c r="E498" i="1"/>
  <c r="G498" i="1"/>
  <c r="E124" i="1"/>
  <c r="G124" i="1"/>
  <c r="G583" i="1"/>
  <c r="E583" i="1"/>
  <c r="E617" i="1"/>
  <c r="G617" i="1"/>
  <c r="F617" i="1" s="1"/>
  <c r="E255" i="1"/>
  <c r="G255" i="1"/>
  <c r="G118" i="1"/>
  <c r="E118" i="1"/>
  <c r="E565" i="1"/>
  <c r="G565" i="1"/>
  <c r="G64" i="1"/>
  <c r="E64" i="1"/>
  <c r="E192" i="1"/>
  <c r="G192" i="1"/>
  <c r="G630" i="1"/>
  <c r="E630" i="1"/>
  <c r="G493" i="1"/>
  <c r="E493" i="1"/>
  <c r="E131" i="1"/>
  <c r="G131" i="1"/>
  <c r="G592" i="1"/>
  <c r="E592" i="1"/>
  <c r="E88" i="1"/>
  <c r="G88" i="1"/>
  <c r="E140" i="1"/>
  <c r="G140" i="1"/>
  <c r="E613" i="1"/>
  <c r="G613" i="1"/>
  <c r="F613" i="1" s="1"/>
  <c r="G251" i="1"/>
  <c r="E251" i="1"/>
  <c r="G114" i="1"/>
  <c r="E114" i="1"/>
  <c r="E553" i="1"/>
  <c r="G553" i="1"/>
  <c r="E72" i="1"/>
  <c r="G72" i="1"/>
  <c r="E156" i="1"/>
  <c r="G156" i="1"/>
  <c r="G528" i="1"/>
  <c r="E528" i="1"/>
  <c r="F528" i="1" s="1"/>
  <c r="E641" i="1"/>
  <c r="G641" i="1"/>
  <c r="E574" i="1"/>
  <c r="G574" i="1"/>
  <c r="E500" i="1"/>
  <c r="G500" i="1"/>
  <c r="E206" i="1"/>
  <c r="G206" i="1"/>
  <c r="E138" i="1"/>
  <c r="G138" i="1"/>
  <c r="E59" i="1"/>
  <c r="G59" i="1"/>
  <c r="G576" i="1"/>
  <c r="E576" i="1"/>
  <c r="G205" i="1"/>
  <c r="E205" i="1"/>
  <c r="E56" i="1"/>
  <c r="G56" i="1"/>
  <c r="E556" i="1"/>
  <c r="G556" i="1"/>
  <c r="E196" i="1"/>
  <c r="G196" i="1"/>
  <c r="E61" i="1"/>
  <c r="G61" i="1"/>
  <c r="E634" i="1"/>
  <c r="G634" i="1"/>
  <c r="E567" i="1"/>
  <c r="G567" i="1"/>
  <c r="E497" i="1"/>
  <c r="G497" i="1"/>
  <c r="E203" i="1"/>
  <c r="G203" i="1"/>
  <c r="E135" i="1"/>
  <c r="G135" i="1"/>
  <c r="G62" i="1"/>
  <c r="E62" i="1"/>
  <c r="E600" i="1"/>
  <c r="G600" i="1"/>
  <c r="G234" i="1"/>
  <c r="E234" i="1"/>
  <c r="G96" i="1"/>
  <c r="E96" i="1"/>
  <c r="E560" i="1"/>
  <c r="G560" i="1"/>
  <c r="E188" i="1"/>
  <c r="G188" i="1"/>
  <c r="E77" i="1"/>
  <c r="G77" i="1"/>
  <c r="F27" i="1"/>
  <c r="F20" i="1"/>
  <c r="F9" i="1"/>
  <c r="F534" i="1"/>
  <c r="F269" i="1"/>
  <c r="F276" i="1"/>
  <c r="F19" i="1"/>
  <c r="G15" i="1"/>
  <c r="E15" i="1"/>
  <c r="E17" i="1"/>
  <c r="G17" i="1"/>
  <c r="G2" i="1"/>
  <c r="E7" i="1"/>
  <c r="G7" i="1"/>
  <c r="G4" i="1"/>
  <c r="E4" i="1"/>
  <c r="G24" i="1"/>
  <c r="E24" i="1"/>
  <c r="G271" i="1"/>
  <c r="E271" i="1"/>
  <c r="E270" i="1"/>
  <c r="G270" i="1"/>
  <c r="G217" i="1"/>
  <c r="E217" i="1"/>
  <c r="G492" i="1"/>
  <c r="E492" i="1"/>
  <c r="E12" i="1"/>
  <c r="G12" i="1"/>
  <c r="G6" i="1"/>
  <c r="E6" i="1"/>
  <c r="E18" i="1"/>
  <c r="G18" i="1"/>
  <c r="E491" i="1"/>
  <c r="G491" i="1"/>
  <c r="E533" i="1"/>
  <c r="G533" i="1"/>
  <c r="E25" i="1"/>
  <c r="G25" i="1"/>
  <c r="F275" i="1"/>
  <c r="F695" i="1"/>
  <c r="G640" i="1"/>
  <c r="E640" i="1"/>
  <c r="E16" i="1"/>
  <c r="G16" i="1"/>
  <c r="G111" i="1"/>
  <c r="E111" i="1"/>
  <c r="E21" i="1"/>
  <c r="G21" i="1"/>
  <c r="E5" i="1"/>
  <c r="G5" i="1"/>
  <c r="G11" i="1"/>
  <c r="E11" i="1"/>
  <c r="E3" i="1"/>
  <c r="G3" i="1"/>
  <c r="G692" i="1"/>
  <c r="E692" i="1"/>
  <c r="F23" i="1"/>
  <c r="F22" i="1"/>
  <c r="E14" i="1"/>
  <c r="G14" i="1"/>
  <c r="G13" i="1"/>
  <c r="E13" i="1"/>
  <c r="G45" i="1"/>
  <c r="E45" i="1"/>
  <c r="E274" i="1"/>
  <c r="G274" i="1"/>
  <c r="E691" i="1"/>
  <c r="G691" i="1"/>
  <c r="G693" i="1"/>
  <c r="E693" i="1"/>
  <c r="E10" i="1"/>
  <c r="G10" i="1"/>
  <c r="E272" i="1"/>
  <c r="G272" i="1"/>
  <c r="F26" i="1"/>
  <c r="F268" i="1"/>
  <c r="F8" i="1"/>
  <c r="F501" i="1" l="1"/>
  <c r="F531" i="1"/>
  <c r="F576" i="1"/>
  <c r="F553" i="1"/>
  <c r="F498" i="1"/>
  <c r="F680" i="1"/>
  <c r="F539" i="1"/>
  <c r="F520" i="1"/>
  <c r="F507" i="1"/>
  <c r="F610" i="1"/>
  <c r="F141" i="1"/>
  <c r="F105" i="1"/>
  <c r="F552" i="1"/>
  <c r="F574" i="1"/>
  <c r="F586" i="1"/>
  <c r="F121" i="1"/>
  <c r="F522" i="1"/>
  <c r="F597" i="1"/>
  <c r="F201" i="1"/>
  <c r="F587" i="1"/>
  <c r="F69" i="1"/>
  <c r="F625" i="1"/>
  <c r="F669" i="1"/>
  <c r="F637" i="1"/>
  <c r="F618" i="1"/>
  <c r="F554" i="1"/>
  <c r="F581" i="1"/>
  <c r="F98" i="1"/>
  <c r="F249" i="1"/>
  <c r="F502" i="1"/>
  <c r="F611" i="1"/>
  <c r="F205" i="1"/>
  <c r="F584" i="1"/>
  <c r="F263" i="1"/>
  <c r="F237" i="1"/>
  <c r="F262" i="1"/>
  <c r="F202" i="1"/>
  <c r="F654" i="1"/>
  <c r="F615" i="1"/>
  <c r="F579" i="1"/>
  <c r="F547" i="1"/>
  <c r="F634" i="1"/>
  <c r="F571" i="1"/>
  <c r="F658" i="1"/>
  <c r="F577" i="1"/>
  <c r="F49" i="1"/>
  <c r="F154" i="1"/>
  <c r="F569" i="1"/>
  <c r="F573" i="1"/>
  <c r="F126" i="1"/>
  <c r="F117" i="1"/>
  <c r="F549" i="1"/>
  <c r="F77" i="1"/>
  <c r="F62" i="1"/>
  <c r="F61" i="1"/>
  <c r="F606" i="1"/>
  <c r="F511" i="1"/>
  <c r="F570" i="1"/>
  <c r="F245" i="1"/>
  <c r="F261" i="1"/>
  <c r="F622" i="1"/>
  <c r="F609" i="1"/>
  <c r="F562" i="1"/>
  <c r="F624" i="1"/>
  <c r="F496" i="1"/>
  <c r="F122" i="1"/>
  <c r="F590" i="1"/>
  <c r="F133" i="1"/>
  <c r="F626" i="1"/>
  <c r="F5" i="1"/>
  <c r="F600" i="1"/>
  <c r="F497" i="1"/>
  <c r="F641" i="1"/>
  <c r="F583" i="1"/>
  <c r="F674" i="1"/>
  <c r="F153" i="1"/>
  <c r="F557" i="1"/>
  <c r="F546" i="1"/>
  <c r="F563" i="1"/>
  <c r="F504" i="1"/>
  <c r="F495" i="1"/>
  <c r="F86" i="1"/>
  <c r="F603" i="1"/>
  <c r="F125" i="1"/>
  <c r="F649" i="1"/>
  <c r="F157" i="1"/>
  <c r="F74" i="1"/>
  <c r="F555" i="1"/>
  <c r="F690" i="1"/>
  <c r="F181" i="1"/>
  <c r="F676" i="1"/>
  <c r="F677" i="1"/>
  <c r="F650" i="1"/>
  <c r="F633" i="1"/>
  <c r="F538" i="1"/>
  <c r="F186" i="1"/>
  <c r="F568" i="1"/>
  <c r="F621" i="1"/>
  <c r="F599" i="1"/>
  <c r="F137" i="1"/>
  <c r="F130" i="1"/>
  <c r="F640" i="1"/>
  <c r="F494" i="1"/>
  <c r="F82" i="1"/>
  <c r="F102" i="1"/>
  <c r="F97" i="1"/>
  <c r="F514" i="1"/>
  <c r="F169" i="1"/>
  <c r="F499" i="1"/>
  <c r="F536" i="1"/>
  <c r="F185" i="1"/>
  <c r="F230" i="1"/>
  <c r="F662" i="1"/>
  <c r="F558" i="1"/>
  <c r="F173" i="1"/>
  <c r="F258" i="1"/>
  <c r="F250" i="1"/>
  <c r="F678" i="1"/>
  <c r="F567" i="1"/>
  <c r="F138" i="1"/>
  <c r="F493" i="1"/>
  <c r="F565" i="1"/>
  <c r="F106" i="1"/>
  <c r="F648" i="1"/>
  <c r="F162" i="1"/>
  <c r="F601" i="1"/>
  <c r="F644" i="1"/>
  <c r="F142" i="1"/>
  <c r="F643" i="1"/>
  <c r="F198" i="1"/>
  <c r="F134" i="1"/>
  <c r="F210" i="1"/>
  <c r="F661" i="1"/>
  <c r="F656" i="1"/>
  <c r="F527" i="1"/>
  <c r="F66" i="1"/>
  <c r="F517" i="1"/>
  <c r="F238" i="1"/>
  <c r="F213" i="1"/>
  <c r="F632" i="1"/>
  <c r="F513" i="1"/>
  <c r="F233" i="1"/>
  <c r="F146" i="1"/>
  <c r="F221" i="1"/>
  <c r="F545" i="1"/>
  <c r="F109" i="1"/>
  <c r="F225" i="1"/>
  <c r="F596" i="1"/>
  <c r="F535" i="1"/>
  <c r="F605" i="1"/>
  <c r="F58" i="1"/>
  <c r="F53" i="1"/>
  <c r="F635" i="1"/>
  <c r="F551" i="1"/>
  <c r="F518" i="1"/>
  <c r="F519" i="1"/>
  <c r="F647" i="1"/>
  <c r="F90" i="1"/>
  <c r="F619" i="1"/>
  <c r="F204" i="1"/>
  <c r="F188" i="1"/>
  <c r="F72" i="1"/>
  <c r="F630" i="1"/>
  <c r="F144" i="1"/>
  <c r="F655" i="1"/>
  <c r="F239" i="1"/>
  <c r="F83" i="1"/>
  <c r="F548" i="1"/>
  <c r="F639" i="1"/>
  <c r="F91" i="1"/>
  <c r="F220" i="1"/>
  <c r="F155" i="1"/>
  <c r="F227" i="1"/>
  <c r="F167" i="1"/>
  <c r="F123" i="1"/>
  <c r="F636" i="1"/>
  <c r="F87" i="1"/>
  <c r="F55" i="1"/>
  <c r="F118" i="1"/>
  <c r="F244" i="1"/>
  <c r="F150" i="1"/>
  <c r="F240" i="1"/>
  <c r="F682" i="1"/>
  <c r="F215" i="1"/>
  <c r="F68" i="1"/>
  <c r="F683" i="1"/>
  <c r="F47" i="1"/>
  <c r="F159" i="1"/>
  <c r="F212" i="1"/>
  <c r="F99" i="1"/>
  <c r="F108" i="1"/>
  <c r="F508" i="1"/>
  <c r="F653" i="1"/>
  <c r="F260" i="1"/>
  <c r="F247" i="1"/>
  <c r="F132" i="1"/>
  <c r="F182" i="1"/>
  <c r="F184" i="1"/>
  <c r="F57" i="1"/>
  <c r="F193" i="1"/>
  <c r="F128" i="1"/>
  <c r="F616" i="1"/>
  <c r="F92" i="1"/>
  <c r="F63" i="1"/>
  <c r="F96" i="1"/>
  <c r="F203" i="1"/>
  <c r="F59" i="1"/>
  <c r="F251" i="1"/>
  <c r="F131" i="1"/>
  <c r="F64" i="1"/>
  <c r="F175" i="1"/>
  <c r="F659" i="1"/>
  <c r="F652" i="1"/>
  <c r="F94" i="1"/>
  <c r="F81" i="1"/>
  <c r="F166" i="1"/>
  <c r="F76" i="1"/>
  <c r="F160" i="1"/>
  <c r="F265" i="1"/>
  <c r="F673" i="1"/>
  <c r="F642" i="1"/>
  <c r="F127" i="1"/>
  <c r="F646" i="1"/>
  <c r="F663" i="1"/>
  <c r="F119" i="1"/>
  <c r="F190" i="1"/>
  <c r="F667" i="1"/>
  <c r="F211" i="1"/>
  <c r="F604" i="1"/>
  <c r="F232" i="1"/>
  <c r="F628" i="1"/>
  <c r="F191" i="1"/>
  <c r="F526" i="1"/>
  <c r="F80" i="1"/>
  <c r="F178" i="1"/>
  <c r="F179" i="1"/>
  <c r="F120" i="1"/>
  <c r="F100" i="1"/>
  <c r="F216" i="1"/>
  <c r="F671" i="1"/>
  <c r="F668" i="1"/>
  <c r="F199" i="1"/>
  <c r="F73" i="1"/>
  <c r="F242" i="1"/>
  <c r="F52" i="1"/>
  <c r="F78" i="1"/>
  <c r="F259" i="1"/>
  <c r="F219" i="1"/>
  <c r="F236" i="1"/>
  <c r="F147" i="1"/>
  <c r="F112" i="1"/>
  <c r="F208" i="1"/>
  <c r="F113" i="1"/>
  <c r="F582" i="1"/>
  <c r="F556" i="1"/>
  <c r="F140" i="1"/>
  <c r="F192" i="1"/>
  <c r="F255" i="1"/>
  <c r="F231" i="1"/>
  <c r="F103" i="1"/>
  <c r="F248" i="1"/>
  <c r="F675" i="1"/>
  <c r="F104" i="1"/>
  <c r="F623" i="1"/>
  <c r="F168" i="1"/>
  <c r="F51" i="1"/>
  <c r="F598" i="1"/>
  <c r="F95" i="1"/>
  <c r="F516" i="1"/>
  <c r="F171" i="1"/>
  <c r="F139" i="1"/>
  <c r="F71" i="1"/>
  <c r="F172" i="1"/>
  <c r="F235" i="1"/>
  <c r="F532" i="1"/>
  <c r="F196" i="1"/>
  <c r="F156" i="1"/>
  <c r="F679" i="1"/>
  <c r="F177" i="1"/>
  <c r="F163" i="1"/>
  <c r="F524" i="1"/>
  <c r="F115" i="1"/>
  <c r="F200" i="1"/>
  <c r="F48" i="1"/>
  <c r="F183" i="1"/>
  <c r="F152" i="1"/>
  <c r="F689" i="1"/>
  <c r="F585" i="1"/>
  <c r="F588" i="1"/>
  <c r="F214" i="1"/>
  <c r="F620" i="1"/>
  <c r="F591" i="1"/>
  <c r="F264" i="1"/>
  <c r="F67" i="1"/>
  <c r="F148" i="1"/>
  <c r="F189" i="1"/>
  <c r="F222" i="1"/>
  <c r="F187" i="1"/>
  <c r="F572" i="1"/>
  <c r="F234" i="1"/>
  <c r="F10" i="1"/>
  <c r="F14" i="1"/>
  <c r="F491" i="1"/>
  <c r="F270" i="1"/>
  <c r="F560" i="1"/>
  <c r="F135" i="1"/>
  <c r="F56" i="1"/>
  <c r="F206" i="1"/>
  <c r="F500" i="1"/>
  <c r="F114" i="1"/>
  <c r="F88" i="1"/>
  <c r="F592" i="1"/>
  <c r="F124" i="1"/>
  <c r="F541" i="1"/>
  <c r="F540" i="1"/>
  <c r="F161" i="1"/>
  <c r="F665" i="1"/>
  <c r="F180" i="1"/>
  <c r="F252" i="1"/>
  <c r="F614" i="1"/>
  <c r="F523" i="1"/>
  <c r="F101" i="1"/>
  <c r="F638" i="1"/>
  <c r="F149" i="1"/>
  <c r="F575" i="1"/>
  <c r="F670" i="1"/>
  <c r="F672" i="1"/>
  <c r="F243" i="1"/>
  <c r="F684" i="1"/>
  <c r="F79" i="1"/>
  <c r="F608" i="1"/>
  <c r="F207" i="1"/>
  <c r="F544" i="1"/>
  <c r="F580" i="1"/>
  <c r="F505" i="1"/>
  <c r="F46" i="1"/>
  <c r="F170" i="1"/>
  <c r="F561" i="1"/>
  <c r="F256" i="1"/>
  <c r="F537" i="1"/>
  <c r="F75" i="1"/>
  <c r="F627" i="1"/>
  <c r="F241" i="1"/>
  <c r="F612" i="1"/>
  <c r="F595" i="1"/>
  <c r="F254" i="1"/>
  <c r="F54" i="1"/>
  <c r="F267" i="1"/>
  <c r="F107" i="1"/>
  <c r="F129" i="1"/>
  <c r="F224" i="1"/>
  <c r="F246" i="1"/>
  <c r="F89" i="1"/>
  <c r="F589" i="1"/>
  <c r="F657" i="1"/>
  <c r="F666" i="1"/>
  <c r="F512" i="1"/>
  <c r="F164" i="1"/>
  <c r="F60" i="1"/>
  <c r="F209" i="1"/>
  <c r="F176" i="1"/>
  <c r="F542" i="1"/>
  <c r="F506" i="1"/>
  <c r="F687" i="1"/>
  <c r="F688" i="1"/>
  <c r="F110" i="1"/>
  <c r="F559" i="1"/>
  <c r="F631" i="1"/>
  <c r="F151" i="1"/>
  <c r="F509" i="1"/>
  <c r="F530" i="1"/>
  <c r="F116" i="1"/>
  <c r="F602" i="1"/>
  <c r="F136" i="1"/>
  <c r="F651" i="1"/>
  <c r="F503" i="1"/>
  <c r="F681" i="1"/>
  <c r="F226" i="1"/>
  <c r="F685" i="1"/>
  <c r="F564" i="1"/>
  <c r="F194" i="1"/>
  <c r="F70" i="1"/>
  <c r="F195" i="1"/>
  <c r="F510" i="1"/>
  <c r="F664" i="1"/>
  <c r="F85" i="1"/>
  <c r="F529" i="1"/>
  <c r="F607" i="1"/>
  <c r="F686" i="1"/>
  <c r="F266" i="1"/>
  <c r="F223" i="1"/>
  <c r="F228" i="1"/>
  <c r="F645" i="1"/>
  <c r="F65" i="1"/>
  <c r="F143" i="1"/>
  <c r="F521" i="1"/>
  <c r="F629" i="1"/>
  <c r="F566" i="1"/>
  <c r="F84" i="1"/>
  <c r="F3" i="1"/>
  <c r="F111" i="1"/>
  <c r="F12" i="1"/>
  <c r="F15" i="1"/>
  <c r="F45" i="1"/>
  <c r="F692" i="1"/>
  <c r="F11" i="1"/>
  <c r="F492" i="1"/>
  <c r="F24" i="1"/>
  <c r="F25" i="1"/>
  <c r="F2" i="1"/>
  <c r="F274" i="1"/>
  <c r="F13" i="1"/>
  <c r="F21" i="1"/>
  <c r="F16" i="1"/>
  <c r="F533" i="1"/>
  <c r="F217" i="1"/>
  <c r="F271" i="1"/>
  <c r="F4" i="1"/>
  <c r="F17" i="1"/>
  <c r="F272" i="1"/>
  <c r="F693" i="1"/>
  <c r="F6" i="1"/>
  <c r="F691" i="1"/>
  <c r="F18" i="1"/>
  <c r="F7" i="1"/>
</calcChain>
</file>

<file path=xl/sharedStrings.xml><?xml version="1.0" encoding="utf-8"?>
<sst xmlns="http://schemas.openxmlformats.org/spreadsheetml/2006/main" count="10953" uniqueCount="4032">
  <si>
    <t>Kód podpůrného opatření</t>
  </si>
  <si>
    <t>II. Normovaná hodinová finanční náročnost podpůrných opatření se stanoví, je-li činnost realizována tlumočníkem českého znakového jazyka nebo přepisovatelem</t>
  </si>
  <si>
    <t>PTp</t>
  </si>
  <si>
    <t>PTpm</t>
  </si>
  <si>
    <t>PTtp</t>
  </si>
  <si>
    <t>Proc</t>
  </si>
  <si>
    <t>přepočteno:</t>
  </si>
  <si>
    <t>P1</t>
  </si>
  <si>
    <t>P2</t>
  </si>
  <si>
    <t>P3</t>
  </si>
  <si>
    <t>N1</t>
  </si>
  <si>
    <t>02020AA01</t>
  </si>
  <si>
    <t>Úprava obsahu vzdělávání v předškolním vzdělávání (jazyk)</t>
  </si>
  <si>
    <t>02020BA03</t>
  </si>
  <si>
    <t>Úprava obsahu vzdělávání v základním vzdělávání (jazyk)</t>
  </si>
  <si>
    <t>02020CA03</t>
  </si>
  <si>
    <t>Úprava obsahu vzdělávání ve středním vzdělávání (jazyk)</t>
  </si>
  <si>
    <t>020601A01</t>
  </si>
  <si>
    <t>Pedagogická intervence ve škole (1 hodina)</t>
  </si>
  <si>
    <t>020601B01</t>
  </si>
  <si>
    <t>Pedagogická intervence ve školském zařízení (1 hodina)</t>
  </si>
  <si>
    <t>020602A01</t>
  </si>
  <si>
    <t>Předmět speciálně pedagogické péče (1 hodina)</t>
  </si>
  <si>
    <t>020603A02</t>
  </si>
  <si>
    <t>Metodická podpora školského poradenského zařízení škole</t>
  </si>
  <si>
    <t>020603B02</t>
  </si>
  <si>
    <t>Metodická podpora školského poradenského zařízení školskému zařízení</t>
  </si>
  <si>
    <t>03020AA01</t>
  </si>
  <si>
    <t>03020BA03</t>
  </si>
  <si>
    <t>03020CA03</t>
  </si>
  <si>
    <t>Úprava obsahu a výstupů vzdělávání ve středním vzdělávání (jazyk)</t>
  </si>
  <si>
    <t>030301B10</t>
  </si>
  <si>
    <t>Organizace výuky ve školském zařízení při škole (úvazek 0,25)</t>
  </si>
  <si>
    <t>030501A10</t>
  </si>
  <si>
    <t>Asistent pedagoga sdílený ve škole (úvazek 0,25)</t>
  </si>
  <si>
    <t>030501A20</t>
  </si>
  <si>
    <t>Asistent pedagoga sdílený ve škole (úvazek 0,50)</t>
  </si>
  <si>
    <t>030501A30</t>
  </si>
  <si>
    <t>Asistent pedagoga sdílený ve škole (úvazek 0,75)</t>
  </si>
  <si>
    <t>030501B10</t>
  </si>
  <si>
    <t>Asistent pedagoga ve školském zařízení zřízeném mimo školu žáka (úvazek 0,25)</t>
  </si>
  <si>
    <t>030502A20</t>
  </si>
  <si>
    <t>Další pedagogický pracovník (úvazek 0,50)</t>
  </si>
  <si>
    <t>03053AA20</t>
  </si>
  <si>
    <t>Školní psycholog (úvazek 0,50)</t>
  </si>
  <si>
    <t>03053BA20</t>
  </si>
  <si>
    <t>Školní speciální pedagog (úvazek 0,50)</t>
  </si>
  <si>
    <t>030701A02</t>
  </si>
  <si>
    <t>Předmět speciálně pedagogické péče (2 hodiny)</t>
  </si>
  <si>
    <t>030701A03</t>
  </si>
  <si>
    <t>Předmět speciálně pedagogické péče (3 hodiny)</t>
  </si>
  <si>
    <t>030702A02</t>
  </si>
  <si>
    <t>Pedagogická intervence ve škole (2 hodiny)</t>
  </si>
  <si>
    <t>030702A03</t>
  </si>
  <si>
    <t>Pedagogická intervence ve škole (3 hodiny)</t>
  </si>
  <si>
    <t>030702B01</t>
  </si>
  <si>
    <t>030703A03</t>
  </si>
  <si>
    <t>030703B03</t>
  </si>
  <si>
    <t>040501A40</t>
  </si>
  <si>
    <t>Asistent pedagoga (úvazek 1,0)</t>
  </si>
  <si>
    <t>040503A01</t>
  </si>
  <si>
    <t>Přepisovatel pro neslyšící ve škole (1 hodina)</t>
  </si>
  <si>
    <t>040503A02</t>
  </si>
  <si>
    <t>Přepisovatel pro neslyšící ve škole (2 hodiny)</t>
  </si>
  <si>
    <t>040503A03</t>
  </si>
  <si>
    <t>Přepisovatel pro neslyšící ve škole (3 hodiny)</t>
  </si>
  <si>
    <t>040503A04</t>
  </si>
  <si>
    <t>040503A05</t>
  </si>
  <si>
    <t>040503A06</t>
  </si>
  <si>
    <t>040503A07</t>
  </si>
  <si>
    <t>040503A08</t>
  </si>
  <si>
    <t>040503A09</t>
  </si>
  <si>
    <t>040503A10</t>
  </si>
  <si>
    <t>040503A11</t>
  </si>
  <si>
    <t>040503A12</t>
  </si>
  <si>
    <t>040503A13</t>
  </si>
  <si>
    <t>040503A14</t>
  </si>
  <si>
    <t>040503A15</t>
  </si>
  <si>
    <t>040503A16</t>
  </si>
  <si>
    <t>040503A17</t>
  </si>
  <si>
    <t>040503A18</t>
  </si>
  <si>
    <t>040503A19</t>
  </si>
  <si>
    <t>040503A20</t>
  </si>
  <si>
    <t>040503A21</t>
  </si>
  <si>
    <t>040503A22</t>
  </si>
  <si>
    <t>040503A23</t>
  </si>
  <si>
    <t>040503A24</t>
  </si>
  <si>
    <t>040503A25</t>
  </si>
  <si>
    <t>040503A26</t>
  </si>
  <si>
    <t>040503A27</t>
  </si>
  <si>
    <t>040503A28</t>
  </si>
  <si>
    <t>040503A29</t>
  </si>
  <si>
    <t>040503A30</t>
  </si>
  <si>
    <t>040503A31</t>
  </si>
  <si>
    <t>040503A32</t>
  </si>
  <si>
    <t>040503A33</t>
  </si>
  <si>
    <t>040503A34</t>
  </si>
  <si>
    <t>040503A35</t>
  </si>
  <si>
    <t>040503A36</t>
  </si>
  <si>
    <t>040503A37</t>
  </si>
  <si>
    <t>040503A38</t>
  </si>
  <si>
    <t>040503A39</t>
  </si>
  <si>
    <t>040503A40</t>
  </si>
  <si>
    <t>040503B01</t>
  </si>
  <si>
    <t>Přepisovatel pro neslyšící v ŠZ při škole žáka (1 hodina)</t>
  </si>
  <si>
    <t>040503B02</t>
  </si>
  <si>
    <t>Přepisovatel pro neslyšící v ŠZ při škole žáka (2 hodiny)</t>
  </si>
  <si>
    <t>040503B03</t>
  </si>
  <si>
    <t>Přepisovatel pro neslyšící v ŠZ při škole žáka (3 hodiny)</t>
  </si>
  <si>
    <t>040503B04</t>
  </si>
  <si>
    <t>Přepisovatel pro neslyšící v ŠZ při škole žáka (4 hodiny)</t>
  </si>
  <si>
    <t>040503B05</t>
  </si>
  <si>
    <t>Přepisovatel pro neslyšící v ŠZ při škole žáka (5 hodin)</t>
  </si>
  <si>
    <t>040503B06</t>
  </si>
  <si>
    <t>Přepisovatel pro neslyšící v ŠZ při škole žáka (6 hodin)</t>
  </si>
  <si>
    <t>040503B07</t>
  </si>
  <si>
    <t>Přepisovatel pro neslyšící v ŠZ při škole žáka (7 hodin)</t>
  </si>
  <si>
    <t>040503B08</t>
  </si>
  <si>
    <t>Přepisovatel pro neslyšící v ŠZ při škole žáka (8 hodin)</t>
  </si>
  <si>
    <t>040503B09</t>
  </si>
  <si>
    <t>Přepisovatel pro neslyšící v ŠZ při škole žáka (9 hodin)</t>
  </si>
  <si>
    <t>040503B10</t>
  </si>
  <si>
    <t>Přepisovatel pro neslyšící v ŠZ při škole žáka (10 hodin)</t>
  </si>
  <si>
    <t>040503B11</t>
  </si>
  <si>
    <t>Přepisovatel pro neslyšící v ŠZ při škole žáka (11 hodin)</t>
  </si>
  <si>
    <t>040503B12</t>
  </si>
  <si>
    <t>Přepisovatel pro neslyšící v ŠZ při škole žáka (12 hodin)</t>
  </si>
  <si>
    <t>040503B13</t>
  </si>
  <si>
    <t>Přepisovatel pro neslyšící v ŠZ při škole žáka (13 hodin)</t>
  </si>
  <si>
    <t>040503B14</t>
  </si>
  <si>
    <t>Přepisovatel pro neslyšící v ŠZ při škole žáka (14 hodin)</t>
  </si>
  <si>
    <t>040503B15</t>
  </si>
  <si>
    <t>Přepisovatel pro neslyšící v ŠZ při škole žáka (15 hodin)</t>
  </si>
  <si>
    <t>040503B16</t>
  </si>
  <si>
    <t>Přepisovatel pro neslyšící v ŠZ při škole žáka (16 hodin)</t>
  </si>
  <si>
    <t>040503B17</t>
  </si>
  <si>
    <t>Přepisovatel pro neslyšící v ŠZ při škole žáka (17 hodin)</t>
  </si>
  <si>
    <t>040503B18</t>
  </si>
  <si>
    <t>Přepisovatel pro neslyšící v ŠZ při škole žáka (18 hodin)</t>
  </si>
  <si>
    <t>040503B19</t>
  </si>
  <si>
    <t>Přepisovatel pro neslyšící v ŠZ při škole žáka (19 hodin)</t>
  </si>
  <si>
    <t>040503B20</t>
  </si>
  <si>
    <t>Přepisovatel pro neslyšící v ŠZ při škole žáka (20 hodin)</t>
  </si>
  <si>
    <t>040503B21</t>
  </si>
  <si>
    <t>Přepisovatel pro neslyšící v ŠZ při škole žáka (21 hodin)</t>
  </si>
  <si>
    <t>040503B22</t>
  </si>
  <si>
    <t>Přepisovatel pro neslyšící v ŠZ při škole žáka (22 hodin)</t>
  </si>
  <si>
    <t>040503B23</t>
  </si>
  <si>
    <t>Přepisovatel pro neslyšící v ŠZ při škole žáka (23 hodin)</t>
  </si>
  <si>
    <t>040503B24</t>
  </si>
  <si>
    <t>Přepisovatel pro neslyšící v ŠZ při škole žáka (24 hodin)</t>
  </si>
  <si>
    <t>040503B25</t>
  </si>
  <si>
    <t>Přepisovatel pro neslyšící v ŠZ při škole žáka (25 hodin)</t>
  </si>
  <si>
    <t>040505A20</t>
  </si>
  <si>
    <t>Další pedagogický pracovník (0,5 úvazku)</t>
  </si>
  <si>
    <t>04052AA01</t>
  </si>
  <si>
    <t>04052AA02</t>
  </si>
  <si>
    <t>04052AA03</t>
  </si>
  <si>
    <t>04052AA04</t>
  </si>
  <si>
    <t>04052AA05</t>
  </si>
  <si>
    <t>04052AA06</t>
  </si>
  <si>
    <t>04052AA07</t>
  </si>
  <si>
    <t>04052AA08</t>
  </si>
  <si>
    <t>04052AA09</t>
  </si>
  <si>
    <t>04052AA10</t>
  </si>
  <si>
    <t>04052AA11</t>
  </si>
  <si>
    <t>04052AA12</t>
  </si>
  <si>
    <t>04052AA13</t>
  </si>
  <si>
    <t>04052AA14</t>
  </si>
  <si>
    <t>04052AA15</t>
  </si>
  <si>
    <t>04052AA16</t>
  </si>
  <si>
    <t>04052AA17</t>
  </si>
  <si>
    <t>04052AA18</t>
  </si>
  <si>
    <t>04052AA19</t>
  </si>
  <si>
    <t>04052AA20</t>
  </si>
  <si>
    <t>04052AA21</t>
  </si>
  <si>
    <t>04052AA22</t>
  </si>
  <si>
    <t>04052AA23</t>
  </si>
  <si>
    <t>04052AA24</t>
  </si>
  <si>
    <t>04052AA25</t>
  </si>
  <si>
    <t>04052AA26</t>
  </si>
  <si>
    <t>04052AA27</t>
  </si>
  <si>
    <t>04052AA28</t>
  </si>
  <si>
    <t>04052AA29</t>
  </si>
  <si>
    <t>04052AA30</t>
  </si>
  <si>
    <t>04052AA31</t>
  </si>
  <si>
    <t>04052AA32</t>
  </si>
  <si>
    <t>04052AA33</t>
  </si>
  <si>
    <t>04052AA34</t>
  </si>
  <si>
    <t>04052AA35</t>
  </si>
  <si>
    <t>04052AA36</t>
  </si>
  <si>
    <t>04052AA37</t>
  </si>
  <si>
    <t>04052AA38</t>
  </si>
  <si>
    <t>04052AA39</t>
  </si>
  <si>
    <t>04052AA40</t>
  </si>
  <si>
    <t>Tlumočník českého znakového jazyka ve škole (ČZJ preferován) (40 hodin)</t>
  </si>
  <si>
    <t>04052AB01</t>
  </si>
  <si>
    <t>04052AB02</t>
  </si>
  <si>
    <t>04052AB03</t>
  </si>
  <si>
    <t>04052AB04</t>
  </si>
  <si>
    <t>04052AB05</t>
  </si>
  <si>
    <t>04052AB06</t>
  </si>
  <si>
    <t>04052AB07</t>
  </si>
  <si>
    <t>04052AB08</t>
  </si>
  <si>
    <t>04052AB09</t>
  </si>
  <si>
    <t>04052AB10</t>
  </si>
  <si>
    <t>04052AB11</t>
  </si>
  <si>
    <t>04052AB12</t>
  </si>
  <si>
    <t>04052AB13</t>
  </si>
  <si>
    <t>04052AB14</t>
  </si>
  <si>
    <t>04052AB15</t>
  </si>
  <si>
    <t>04052AB16</t>
  </si>
  <si>
    <t>04052AB17</t>
  </si>
  <si>
    <t>04052AB18</t>
  </si>
  <si>
    <t>04052AB19</t>
  </si>
  <si>
    <t>04052AB20</t>
  </si>
  <si>
    <t>04052AB21</t>
  </si>
  <si>
    <t>04052AB22</t>
  </si>
  <si>
    <t>04052AB23</t>
  </si>
  <si>
    <t>04052AB24</t>
  </si>
  <si>
    <t>04052AB25</t>
  </si>
  <si>
    <t>04052BA01</t>
  </si>
  <si>
    <t>04052BA02</t>
  </si>
  <si>
    <t>04052BA03</t>
  </si>
  <si>
    <t>04052BA04</t>
  </si>
  <si>
    <t>04052BA05</t>
  </si>
  <si>
    <t>04052BA06</t>
  </si>
  <si>
    <t>04052BA07</t>
  </si>
  <si>
    <t>04052BA08</t>
  </si>
  <si>
    <t>04052BA09</t>
  </si>
  <si>
    <t>04052BA10</t>
  </si>
  <si>
    <t>04052BA11</t>
  </si>
  <si>
    <t>04052BA12</t>
  </si>
  <si>
    <t>04052BA13</t>
  </si>
  <si>
    <t>04052BA14</t>
  </si>
  <si>
    <t>04052BA15</t>
  </si>
  <si>
    <t>04052BA16</t>
  </si>
  <si>
    <t>04052BA17</t>
  </si>
  <si>
    <t>04052BA18</t>
  </si>
  <si>
    <t>04052BA19</t>
  </si>
  <si>
    <t>04052BA20</t>
  </si>
  <si>
    <t>04052BA21</t>
  </si>
  <si>
    <t>04052BA22</t>
  </si>
  <si>
    <t>04052BA23</t>
  </si>
  <si>
    <t>04052BA24</t>
  </si>
  <si>
    <t>04052BA25</t>
  </si>
  <si>
    <t>04052BA26</t>
  </si>
  <si>
    <t>04052BA27</t>
  </si>
  <si>
    <t>04052BA28</t>
  </si>
  <si>
    <t>04052BA29</t>
  </si>
  <si>
    <t>04052BA30</t>
  </si>
  <si>
    <t>04052BA31</t>
  </si>
  <si>
    <t>04052BA32</t>
  </si>
  <si>
    <t>04052BA33</t>
  </si>
  <si>
    <t>04052BA34</t>
  </si>
  <si>
    <t>04052BA35</t>
  </si>
  <si>
    <t>04052BA36</t>
  </si>
  <si>
    <t>04052BA37</t>
  </si>
  <si>
    <t>04052BA38</t>
  </si>
  <si>
    <t>04052BA39</t>
  </si>
  <si>
    <t>04052BA40</t>
  </si>
  <si>
    <t>Tlumočník českého znakového jazyka ve škole (ČZJ nepreferován) (40 hodin)</t>
  </si>
  <si>
    <t>04054AB10</t>
  </si>
  <si>
    <t>04054BB01</t>
  </si>
  <si>
    <t>Tlumočník čes. znak. jazyka v ŠZ mimo školu žáka (1 hodina)</t>
  </si>
  <si>
    <t>04054BB02</t>
  </si>
  <si>
    <t>Tlumočník čes. znak. jazyka v ŠZ mimo školu žáka (2 hodiny)</t>
  </si>
  <si>
    <t>04054BB03</t>
  </si>
  <si>
    <t>Tlumočník čes. znak. jazyka v ŠZ mimo školu žáka (3 hodiny)</t>
  </si>
  <si>
    <t>04054BB04</t>
  </si>
  <si>
    <t>Tlumočník čes. znak. jazyka v ŠZ mimo školu žáka (4 hodiny)</t>
  </si>
  <si>
    <t>04054BB05</t>
  </si>
  <si>
    <t>Tlumočník čes. znak. jazyka v ŠZ mimo školu žáka (5 hodin)</t>
  </si>
  <si>
    <t>04054BB06</t>
  </si>
  <si>
    <t>Tlumočník čes. znak. jazyka v ŠZ mimo školu žáka (6 hodin)</t>
  </si>
  <si>
    <t>04054BB07</t>
  </si>
  <si>
    <t>Tlumočník čes. znak. jazyka v ŠZ mimo školu žáka (7 hodin)</t>
  </si>
  <si>
    <t>04054BB08</t>
  </si>
  <si>
    <t>Tlumočník čes. znak. jazyka v ŠZ mimo školu žáka (8 hodin)</t>
  </si>
  <si>
    <t>04054BB09</t>
  </si>
  <si>
    <t>Tlumočník čes. znak. jazyka v ŠZ mimo školu žáka (9 hodin)</t>
  </si>
  <si>
    <t>04054BB10</t>
  </si>
  <si>
    <t>Tlumočník čes. znak. jazyka v ŠZ mimo školu žáka (10 hodin)</t>
  </si>
  <si>
    <t>04054BB11</t>
  </si>
  <si>
    <t>Tlumočník čes. znak. jazyka v ŠZ mimo školu žáka (11 hodin)</t>
  </si>
  <si>
    <t>04054BB12</t>
  </si>
  <si>
    <t>Tlumočník čes. znak. jazyka v ŠZ mimo školu žáka (12 hodin)</t>
  </si>
  <si>
    <t>04054BB13</t>
  </si>
  <si>
    <t>Tlumočník čes. znak. jazyka v ŠZ mimo školu žáka (13 hodin)</t>
  </si>
  <si>
    <t>04054BB14</t>
  </si>
  <si>
    <t>Tlumočník čes. znak. jazyka v ŠZ mimo školu žáka (14 hodin)</t>
  </si>
  <si>
    <t>04054BB15</t>
  </si>
  <si>
    <t>Tlumočník čes. znak. jazyka v ŠZ mimo školu žáka (15 hodin)</t>
  </si>
  <si>
    <t>04054BB16</t>
  </si>
  <si>
    <t>Tlumočník čes. znak. jazyka v ŠZ mimo školu žáka (16 hodin)</t>
  </si>
  <si>
    <t>04054BB17</t>
  </si>
  <si>
    <t>Tlumočník čes. znak. jazyka v ŠZ mimo školu žáka (17 hodin)</t>
  </si>
  <si>
    <t>04054BB18</t>
  </si>
  <si>
    <t>Tlumočník čes. znak. jazyka v ŠZ mimo školu žáka (18 hodin)</t>
  </si>
  <si>
    <t>04054BB19</t>
  </si>
  <si>
    <t>Tlumočník čes. znak. jazyka v ŠZ mimo školu žáka (19 hodin)</t>
  </si>
  <si>
    <t>04054BB20</t>
  </si>
  <si>
    <t>Tlumočník čes. znak. jazyka v ŠZ mimo školu žáka (20 hodin)</t>
  </si>
  <si>
    <t>04054BB21</t>
  </si>
  <si>
    <t>Tlumočník čes. znak. jazyka v ŠZ mimo školu žáka (21 hodin)</t>
  </si>
  <si>
    <t>04054BB22</t>
  </si>
  <si>
    <t>Tlumočník čes. znak. jazyka v ŠZ mimo školu žáka (22 hodin)</t>
  </si>
  <si>
    <t>04054BB23</t>
  </si>
  <si>
    <t>Tlumočník čes. znak. jazyka v ŠZ mimo školu žáka (23 hodin)</t>
  </si>
  <si>
    <t>04054BB24</t>
  </si>
  <si>
    <t>Tlumočník čes. znak. jazyka v ŠZ mimo školu žáka (24 hodin)</t>
  </si>
  <si>
    <t>04054BB25</t>
  </si>
  <si>
    <t>Tlumočník čes. znak. jazyka v ŠZ mimo školu žáka (25 hodin)</t>
  </si>
  <si>
    <t>04054CB01</t>
  </si>
  <si>
    <t>Přepisovatel pro neslyšící v ŠZ mimo školu žáka (1 hodina)</t>
  </si>
  <si>
    <t>04054CB02</t>
  </si>
  <si>
    <t>Přepisovatel pro neslyšící v ŠZ mimo školu žáka (2 hodiny)</t>
  </si>
  <si>
    <t>04054CB03</t>
  </si>
  <si>
    <t>Přepisovatel pro neslyšící v ŠZ mimo školu žáka (3 hodiny)</t>
  </si>
  <si>
    <t>04054CB04</t>
  </si>
  <si>
    <t>Přepisovatel pro neslyšící v ŠZ mimo školu žáka (4 hodiny)</t>
  </si>
  <si>
    <t>04054CB05</t>
  </si>
  <si>
    <t>Přepisovatel pro neslyšící v ŠZ mimo školu žáka (5 hodin)</t>
  </si>
  <si>
    <t>04054CB06</t>
  </si>
  <si>
    <t>Přepisovatel pro neslyšící v ŠZ mimo školu žáka (6 hodin)</t>
  </si>
  <si>
    <t>04054CB07</t>
  </si>
  <si>
    <t>Přepisovatel pro neslyšící v ŠZ mimo školu žáka (7 hodin)</t>
  </si>
  <si>
    <t>04054CB08</t>
  </si>
  <si>
    <t>Přepisovatel pro neslyšící v ŠZ mimo školu žáka (8 hodin)</t>
  </si>
  <si>
    <t>04054CB09</t>
  </si>
  <si>
    <t>Přepisovatel pro neslyšící v ŠZ mimo školu žáka (9 hodin)</t>
  </si>
  <si>
    <t>04054CB10</t>
  </si>
  <si>
    <t>Přepisovatel pro neslyšící v ŠZ mimo školu žáka (10 hodin)</t>
  </si>
  <si>
    <t>04054CB11</t>
  </si>
  <si>
    <t>Přepisovatel pro neslyšící v ŠZ mimo školu žáka (11 hodin)</t>
  </si>
  <si>
    <t>04054CB12</t>
  </si>
  <si>
    <t>Přepisovatel pro neslyšící v ŠZ mimo školu žáka (12 hodin)</t>
  </si>
  <si>
    <t>04054CB13</t>
  </si>
  <si>
    <t>Přepisovatel pro neslyšící v ŠZ mimo školu žáka (13 hodin)</t>
  </si>
  <si>
    <t>04054CB14</t>
  </si>
  <si>
    <t>Přepisovatel pro neslyšící v ŠZ mimo školu žáka (14 hodin)</t>
  </si>
  <si>
    <t>04054CB15</t>
  </si>
  <si>
    <t>Přepisovatel pro neslyšící v ŠZ mimo školu žáka (15 hodin)</t>
  </si>
  <si>
    <t>04054CB16</t>
  </si>
  <si>
    <t>Přepisovatel pro neslyšící v ŠZ mimo školu žáka (16 hodin)</t>
  </si>
  <si>
    <t>04054CB17</t>
  </si>
  <si>
    <t>Přepisovatel pro neslyšící v ŠZ mimo školu žáka (17 hodin)</t>
  </si>
  <si>
    <t>04054CB18</t>
  </si>
  <si>
    <t>Přepisovatel pro neslyšící v ŠZ mimo školu žáka (18 hodin)</t>
  </si>
  <si>
    <t>04054CB19</t>
  </si>
  <si>
    <t>Přepisovatel pro neslyšící v ŠZ mimo školu žáka (19 hodin)</t>
  </si>
  <si>
    <t>04054CB20</t>
  </si>
  <si>
    <t>Přepisovatel pro neslyšící v ŠZ mimo školu žáka (20 hodin)</t>
  </si>
  <si>
    <t>04054CB21</t>
  </si>
  <si>
    <t>Přepisovatel pro neslyšící v ŠZ mimo školu žáka (21 hodin)</t>
  </si>
  <si>
    <t>04054CB22</t>
  </si>
  <si>
    <t>Přepisovatel pro neslyšící v ŠZ mimo školu žáka (22 hodin)</t>
  </si>
  <si>
    <t>04054CB23</t>
  </si>
  <si>
    <t>Přepisovatel pro neslyšící v ŠZ mimo školu žáka (23 hodin)</t>
  </si>
  <si>
    <t>04054CB24</t>
  </si>
  <si>
    <t>Přepisovatel pro neslyšící v ŠZ mimo školu žáka (24 hodin)</t>
  </si>
  <si>
    <t>04054CB25</t>
  </si>
  <si>
    <t>Přepisovatel pro neslyšící v ŠZ mimo školu žáka (25 hodin)</t>
  </si>
  <si>
    <t>04056AA20</t>
  </si>
  <si>
    <t>Školní psycholog</t>
  </si>
  <si>
    <t>04056BA20</t>
  </si>
  <si>
    <t>Školní speciální pedagog</t>
  </si>
  <si>
    <t>040701A02</t>
  </si>
  <si>
    <t>040701A03</t>
  </si>
  <si>
    <t>040702A02</t>
  </si>
  <si>
    <t>040702B01</t>
  </si>
  <si>
    <t>040703A03</t>
  </si>
  <si>
    <t>040703B03</t>
  </si>
  <si>
    <t>050302A40</t>
  </si>
  <si>
    <t>050501A40</t>
  </si>
  <si>
    <t>050503A01</t>
  </si>
  <si>
    <t>050503A02</t>
  </si>
  <si>
    <t>050503A03</t>
  </si>
  <si>
    <t>050503A04</t>
  </si>
  <si>
    <t>Přepisovatel pro neslyšící ve škole (4 hodiny)</t>
  </si>
  <si>
    <t>050503A05</t>
  </si>
  <si>
    <t>Přepisovatel pro neslyšící ve škole (5 hodin)</t>
  </si>
  <si>
    <t>050503A06</t>
  </si>
  <si>
    <t>Přepisovatel pro neslyšící ve škole (6 hodin)</t>
  </si>
  <si>
    <t>050503A07</t>
  </si>
  <si>
    <t>Přepisovatel pro neslyšící ve škole (7 hodin)</t>
  </si>
  <si>
    <t>050503A08</t>
  </si>
  <si>
    <t>Přepisovatel pro neslyšící ve škole (8 hodin)</t>
  </si>
  <si>
    <t>050503A09</t>
  </si>
  <si>
    <t>Přepisovatel pro neslyšící ve škole (9 hodin)</t>
  </si>
  <si>
    <t>050503A10</t>
  </si>
  <si>
    <t>Přepisovatel pro neslyšící ve škole (10 hodin)</t>
  </si>
  <si>
    <t>050503A11</t>
  </si>
  <si>
    <t>Přepisovatel pro neslyšící ve škole (11 hodin)</t>
  </si>
  <si>
    <t>050503A12</t>
  </si>
  <si>
    <t>Přepisovatel pro neslyšící ve škole (12 hodin)</t>
  </si>
  <si>
    <t>050503A13</t>
  </si>
  <si>
    <t>Přepisovatel pro neslyšící ve škole (13 hodin)</t>
  </si>
  <si>
    <t>050503A14</t>
  </si>
  <si>
    <t>Přepisovatel pro neslyšící ve škole (14 hodin)</t>
  </si>
  <si>
    <t>050503A15</t>
  </si>
  <si>
    <t>Přepisovatel pro neslyšící ve škole (15 hodin)</t>
  </si>
  <si>
    <t>050503A16</t>
  </si>
  <si>
    <t>Přepisovatel pro neslyšící ve škole (16 hodin)</t>
  </si>
  <si>
    <t>050503A17</t>
  </si>
  <si>
    <t>Přepisovatel pro neslyšící ve škole (17 hodin)</t>
  </si>
  <si>
    <t>050503A18</t>
  </si>
  <si>
    <t>Přepisovatel pro neslyšící ve škole (18 hodin)</t>
  </si>
  <si>
    <t>050503A19</t>
  </si>
  <si>
    <t>Přepisovatel pro neslyšící ve škole (19 hodin)</t>
  </si>
  <si>
    <t>050503A20</t>
  </si>
  <si>
    <t>Přepisovatel pro neslyšící ve škole (20 hodin)</t>
  </si>
  <si>
    <t>050503A21</t>
  </si>
  <si>
    <t>Přepisovatel pro neslyšící ve škole (21 hodin)</t>
  </si>
  <si>
    <t>050503A22</t>
  </si>
  <si>
    <t>Přepisovatel pro neslyšící ve škole (22 hodin)</t>
  </si>
  <si>
    <t>050503A23</t>
  </si>
  <si>
    <t>Přepisovatel pro neslyšící ve škole (23 hodin)</t>
  </si>
  <si>
    <t>050503A24</t>
  </si>
  <si>
    <t>Přepisovatel pro neslyšící ve škole (24 hodin)</t>
  </si>
  <si>
    <t>050503A25</t>
  </si>
  <si>
    <t>Přepisovatel pro neslyšící ve škole (25 hodin)</t>
  </si>
  <si>
    <t>050503A26</t>
  </si>
  <si>
    <t>Přepisovatel pro neslyšící ve škole (26 hodin)</t>
  </si>
  <si>
    <t>050503A27</t>
  </si>
  <si>
    <t>Přepisovatel pro neslyšící ve škole (27 hodin)</t>
  </si>
  <si>
    <t>050503A28</t>
  </si>
  <si>
    <t>Přepisovatel pro neslyšící ve škole (28 hodin)</t>
  </si>
  <si>
    <t>050503A29</t>
  </si>
  <si>
    <t>Přepisovatel pro neslyšící ve škole (29 hodin)</t>
  </si>
  <si>
    <t>050503A30</t>
  </si>
  <si>
    <t>Přepisovatel pro neslyšící ve škole (30 hodin)</t>
  </si>
  <si>
    <t>050503A31</t>
  </si>
  <si>
    <t>Přepisovatel pro neslyšící ve škole (31 hodin)</t>
  </si>
  <si>
    <t>050503A32</t>
  </si>
  <si>
    <t>Přepisovatel pro neslyšící ve škole (32 hodin)</t>
  </si>
  <si>
    <t>050503A33</t>
  </si>
  <si>
    <t>Přepisovatel pro neslyšící ve škole (33 hodin)</t>
  </si>
  <si>
    <t>050503A34</t>
  </si>
  <si>
    <t>Přepisovatel pro neslyšící ve škole (34 hodin)</t>
  </si>
  <si>
    <t>050503A35</t>
  </si>
  <si>
    <t>Přepisovatel pro neslyšící ve škole (35 hodin)</t>
  </si>
  <si>
    <t>050503A36</t>
  </si>
  <si>
    <t>Přepisovatel pro neslyšící ve škole (36 hodin)</t>
  </si>
  <si>
    <t>050503A37</t>
  </si>
  <si>
    <t>Přepisovatel pro neslyšící ve škole (37 hodin)</t>
  </si>
  <si>
    <t>050503A38</t>
  </si>
  <si>
    <t>Přepisovatel pro neslyšící ve škole (38 hodin)</t>
  </si>
  <si>
    <t>050503A39</t>
  </si>
  <si>
    <t>Přepisovatel pro neslyšící ve škole (39 hodin)</t>
  </si>
  <si>
    <t>050503A40</t>
  </si>
  <si>
    <t>Přepisovatel pro neslyšící ve škole (40 hodin)</t>
  </si>
  <si>
    <t>050506A20</t>
  </si>
  <si>
    <t>050505A40</t>
  </si>
  <si>
    <t>Další pedagogický pracovník</t>
  </si>
  <si>
    <t>05052AA01</t>
  </si>
  <si>
    <t>05052AA02</t>
  </si>
  <si>
    <t>05052AA03</t>
  </si>
  <si>
    <t>05052AA04</t>
  </si>
  <si>
    <t>05052AA05</t>
  </si>
  <si>
    <t>05052AA06</t>
  </si>
  <si>
    <t>05052AA07</t>
  </si>
  <si>
    <t>05052AA08</t>
  </si>
  <si>
    <t>05052AA09</t>
  </si>
  <si>
    <t>05052AA10</t>
  </si>
  <si>
    <t>05052AA11</t>
  </si>
  <si>
    <t>05052AA12</t>
  </si>
  <si>
    <t>05052AA13</t>
  </si>
  <si>
    <t>05052AA14</t>
  </si>
  <si>
    <t>05052AA15</t>
  </si>
  <si>
    <t>05052AA16</t>
  </si>
  <si>
    <t>05052AA17</t>
  </si>
  <si>
    <t>05052AA18</t>
  </si>
  <si>
    <t>05052AA19</t>
  </si>
  <si>
    <t>05052AA20</t>
  </si>
  <si>
    <t>05052AA21</t>
  </si>
  <si>
    <t>05052AA22</t>
  </si>
  <si>
    <t>05052AA23</t>
  </si>
  <si>
    <t>05052AA24</t>
  </si>
  <si>
    <t>05052AA25</t>
  </si>
  <si>
    <t>05052AA26</t>
  </si>
  <si>
    <t>05052AA27</t>
  </si>
  <si>
    <t>05052AA28</t>
  </si>
  <si>
    <t>05052AA29</t>
  </si>
  <si>
    <t>05052AA30</t>
  </si>
  <si>
    <t>05052AA31</t>
  </si>
  <si>
    <t>05052AA32</t>
  </si>
  <si>
    <t>05052AA33</t>
  </si>
  <si>
    <t>05052AA34</t>
  </si>
  <si>
    <t>05052AA35</t>
  </si>
  <si>
    <t>05052AA36</t>
  </si>
  <si>
    <t>05052AA37</t>
  </si>
  <si>
    <t>05052AA38</t>
  </si>
  <si>
    <t>05052AA39</t>
  </si>
  <si>
    <t>05052AA40</t>
  </si>
  <si>
    <t>05052AB01</t>
  </si>
  <si>
    <t>05052AB02</t>
  </si>
  <si>
    <t>05052AB03</t>
  </si>
  <si>
    <t>05052AB04</t>
  </si>
  <si>
    <t>05052AB05</t>
  </si>
  <si>
    <t>05052AB06</t>
  </si>
  <si>
    <t>05052AB07</t>
  </si>
  <si>
    <t>05052AB08</t>
  </si>
  <si>
    <t>05052AB09</t>
  </si>
  <si>
    <t>05052AB10</t>
  </si>
  <si>
    <t>05052AB11</t>
  </si>
  <si>
    <t>05052AB12</t>
  </si>
  <si>
    <t>05052AB13</t>
  </si>
  <si>
    <t>05052AB14</t>
  </si>
  <si>
    <t>05052AB15</t>
  </si>
  <si>
    <t>05052AB16</t>
  </si>
  <si>
    <t>05052AB17</t>
  </si>
  <si>
    <t>05052AB18</t>
  </si>
  <si>
    <t>05052AB19</t>
  </si>
  <si>
    <t>05052AB20</t>
  </si>
  <si>
    <t>05052AB21</t>
  </si>
  <si>
    <t>05052AB22</t>
  </si>
  <si>
    <t>05052AB23</t>
  </si>
  <si>
    <t>05052AB24</t>
  </si>
  <si>
    <t>05052AB25</t>
  </si>
  <si>
    <t>05052BA01</t>
  </si>
  <si>
    <t>Tlumočník českého znakového jazyka ve škole (ČZJ nepreferován) (1 hodina)</t>
  </si>
  <si>
    <t>05052BA02</t>
  </si>
  <si>
    <t>Tlumočník českého znakového jazyka ve škole (ČZJ nepreferován) (2 hodiny)</t>
  </si>
  <si>
    <t>05052BA03</t>
  </si>
  <si>
    <t>Tlumočník českého znakového jazyka ve škole (ČZJ nepreferován) (3 hodiny)</t>
  </si>
  <si>
    <t>05052BA04</t>
  </si>
  <si>
    <t>Tlumočník českého znakového jazyka ve škole (ČZJ nepreferován) (4 hodiny)</t>
  </si>
  <si>
    <t>05052BA05</t>
  </si>
  <si>
    <t>Tlumočník českého znakového jazyka ve škole (ČZJ nepreferován) (5 hodin)</t>
  </si>
  <si>
    <t>05052BA06</t>
  </si>
  <si>
    <t>Tlumočník českého znakového jazyka ve škole (ČZJ nepreferován) (6 hodin)</t>
  </si>
  <si>
    <t>05052BA07</t>
  </si>
  <si>
    <t>Tlumočník českého znakového jazyka ve škole (ČZJ nepreferován) (7 hodin)</t>
  </si>
  <si>
    <t>05052BA08</t>
  </si>
  <si>
    <t>Tlumočník českého znakového jazyka ve škole (ČZJ nepreferován) (8 hodin)</t>
  </si>
  <si>
    <t>05052BA09</t>
  </si>
  <si>
    <t>Tlumočník českého znakového jazyka ve škole (ČZJ nepreferován) (9 hodin)</t>
  </si>
  <si>
    <t>05052BA10</t>
  </si>
  <si>
    <t>Tlumočník českého znakového jazyka ve škole (ČZJ nepreferován) (10 hodin)</t>
  </si>
  <si>
    <t>05052BA11</t>
  </si>
  <si>
    <t>Tlumočník českého znakového jazyka ve škole (ČZJ nepreferován) (11 hodin)</t>
  </si>
  <si>
    <t>05052BA12</t>
  </si>
  <si>
    <t>Tlumočník českého znakového jazyka ve škole (ČZJ nepreferován) (12 hodin)</t>
  </si>
  <si>
    <t>05052BA13</t>
  </si>
  <si>
    <t>Tlumočník českého znakového jazyka ve škole (ČZJ nepreferován) (13 hodin)</t>
  </si>
  <si>
    <t>05052BA14</t>
  </si>
  <si>
    <t>Tlumočník českého znakového jazyka ve škole (ČZJ nepreferován) (14 hodin)</t>
  </si>
  <si>
    <t>05052BA15</t>
  </si>
  <si>
    <t>Tlumočník českého znakového jazyka ve škole (ČZJ nepreferován) (15 hodin)</t>
  </si>
  <si>
    <t>05052BA16</t>
  </si>
  <si>
    <t>Tlumočník českého znakového jazyka ve škole (ČZJ nepreferován) (16 hodin)</t>
  </si>
  <si>
    <t>05052BA17</t>
  </si>
  <si>
    <t>Tlumočník českého znakového jazyka ve škole (ČZJ nepreferován) (17 hodin)</t>
  </si>
  <si>
    <t>05052BA18</t>
  </si>
  <si>
    <t>Tlumočník českého znakového jazyka ve škole (ČZJ nepreferován) (18 hodin)</t>
  </si>
  <si>
    <t>05052BA19</t>
  </si>
  <si>
    <t>Tlumočník českého znakového jazyka ve škole (ČZJ nepreferován) (19 hodin)</t>
  </si>
  <si>
    <t>05052BA20</t>
  </si>
  <si>
    <t>Tlumočník českého znakového jazyka ve škole (ČZJ nepreferován) (20 hodin)</t>
  </si>
  <si>
    <t>05052BA21</t>
  </si>
  <si>
    <t>Tlumočník českého znakového jazyka ve škole (ČZJ nepreferován) (21 hodin)</t>
  </si>
  <si>
    <t>05052BA22</t>
  </si>
  <si>
    <t>Tlumočník českého znakového jazyka ve škole (ČZJ nepreferován) (22 hodin)</t>
  </si>
  <si>
    <t>05052BA23</t>
  </si>
  <si>
    <t>Tlumočník českého znakového jazyka ve škole (ČZJ nepreferován) (23 hodin)</t>
  </si>
  <si>
    <t>05052BA24</t>
  </si>
  <si>
    <t>Tlumočník českého znakového jazyka ve škole (ČZJ nepreferován) (24 hodin)</t>
  </si>
  <si>
    <t>05052BA25</t>
  </si>
  <si>
    <t>Tlumočník českého znakového jazyka ve škole (ČZJ nepreferován) (25 hodin)</t>
  </si>
  <si>
    <t>05052BA26</t>
  </si>
  <si>
    <t>Tlumočník českého znakového jazyka ve škole (ČZJ nepreferován) (26 hodin)</t>
  </si>
  <si>
    <t>05052BA27</t>
  </si>
  <si>
    <t>Tlumočník českého znakového jazyka ve škole (ČZJ nepreferován) (27 hodin)</t>
  </si>
  <si>
    <t>05052BA28</t>
  </si>
  <si>
    <t>Tlumočník českého znakového jazyka ve škole (ČZJ nepreferován) (28 hodin)</t>
  </si>
  <si>
    <t>05052BA29</t>
  </si>
  <si>
    <t>Tlumočník českého znakového jazyka ve škole (ČZJ nepreferován) (29 hodin)</t>
  </si>
  <si>
    <t>05052BA30</t>
  </si>
  <si>
    <t>Tlumočník českého znakového jazyka ve škole (ČZJ nepreferován) (30 hodin)</t>
  </si>
  <si>
    <t>05052BA31</t>
  </si>
  <si>
    <t>Tlumočník českého znakového jazyka ve škole (ČZJ nepreferován) (31 hodin)</t>
  </si>
  <si>
    <t>05052BA32</t>
  </si>
  <si>
    <t>Tlumočník českého znakového jazyka ve škole (ČZJ nepreferován) (32 hodin)</t>
  </si>
  <si>
    <t>05052BA33</t>
  </si>
  <si>
    <t>Tlumočník českého znakového jazyka ve škole (ČZJ nepreferován) (33 hodin)</t>
  </si>
  <si>
    <t>05052BA34</t>
  </si>
  <si>
    <t>Tlumočník českého znakového jazyka ve škole (ČZJ nepreferován) (34 hodin)</t>
  </si>
  <si>
    <t>05052BA35</t>
  </si>
  <si>
    <t>Tlumočník českého znakového jazyka ve škole (ČZJ nepreferován) (35 hodin)</t>
  </si>
  <si>
    <t>05052BA36</t>
  </si>
  <si>
    <t>Tlumočník českého znakového jazyka ve škole (ČZJ nepreferován) (36 hodin)</t>
  </si>
  <si>
    <t>05052BA37</t>
  </si>
  <si>
    <t>Tlumočník českého znakového jazyka ve škole (ČZJ nepreferován) (37 hodin)</t>
  </si>
  <si>
    <t>05052BA38</t>
  </si>
  <si>
    <t>Tlumočník českého znakového jazyka ve škole (ČZJ nepreferován) (38 hodin)</t>
  </si>
  <si>
    <t>05052BA39</t>
  </si>
  <si>
    <t>Tlumočník českého znakového jazyka ve škole (ČZJ nepreferován) (39 hodin)</t>
  </si>
  <si>
    <t>05052BA40</t>
  </si>
  <si>
    <t>05054AB10</t>
  </si>
  <si>
    <t>Asistent pedagoga v ŠZ mimo školu žáka (úvazek 0,25)</t>
  </si>
  <si>
    <t>05054BB01</t>
  </si>
  <si>
    <t>05054BB02</t>
  </si>
  <si>
    <t>05054BB03</t>
  </si>
  <si>
    <t>05054BB04</t>
  </si>
  <si>
    <t>05054BB05</t>
  </si>
  <si>
    <t>05054BB06</t>
  </si>
  <si>
    <t>05054BB07</t>
  </si>
  <si>
    <t>05054BB08</t>
  </si>
  <si>
    <t>05054BB09</t>
  </si>
  <si>
    <t>05054BB10</t>
  </si>
  <si>
    <t>05054BB11</t>
  </si>
  <si>
    <t>05054BB12</t>
  </si>
  <si>
    <t>05054BB13</t>
  </si>
  <si>
    <t>05054BB14</t>
  </si>
  <si>
    <t>05054BB15</t>
  </si>
  <si>
    <t>05054BB16</t>
  </si>
  <si>
    <t>05054BB17</t>
  </si>
  <si>
    <t>05054BB18</t>
  </si>
  <si>
    <t>05054BB19</t>
  </si>
  <si>
    <t>05054BB20</t>
  </si>
  <si>
    <t>05054BB21</t>
  </si>
  <si>
    <t>05054BB22</t>
  </si>
  <si>
    <t>05054BB23</t>
  </si>
  <si>
    <t>05054BB24</t>
  </si>
  <si>
    <t>05054BB25</t>
  </si>
  <si>
    <t>05054CB01</t>
  </si>
  <si>
    <t>05054CB02</t>
  </si>
  <si>
    <t>05054CB03</t>
  </si>
  <si>
    <t>05054CB04</t>
  </si>
  <si>
    <t>05054CB05</t>
  </si>
  <si>
    <t>05054CB06</t>
  </si>
  <si>
    <t>05054CB07</t>
  </si>
  <si>
    <t>05054CB08</t>
  </si>
  <si>
    <t>05054CB09</t>
  </si>
  <si>
    <t>05054CB10</t>
  </si>
  <si>
    <t>05054CB11</t>
  </si>
  <si>
    <t>05054CB12</t>
  </si>
  <si>
    <t>05054CB13</t>
  </si>
  <si>
    <t>05054CB14</t>
  </si>
  <si>
    <t>05054CB15</t>
  </si>
  <si>
    <t>05054CB16</t>
  </si>
  <si>
    <t>05054CB17</t>
  </si>
  <si>
    <t>05054CB18</t>
  </si>
  <si>
    <t>05054CB19</t>
  </si>
  <si>
    <t>05054CB20</t>
  </si>
  <si>
    <t>05054CB21</t>
  </si>
  <si>
    <t>05054CB22</t>
  </si>
  <si>
    <t>05054CB23</t>
  </si>
  <si>
    <t>05054CB24</t>
  </si>
  <si>
    <t>05054CB25</t>
  </si>
  <si>
    <t>050701A03</t>
  </si>
  <si>
    <t>Předměty speciálně pedagogické péče (3 hodiny)</t>
  </si>
  <si>
    <t>050701A04</t>
  </si>
  <si>
    <t>Předměty speciálně pedagogické péče (4 hodiny)</t>
  </si>
  <si>
    <t>050702A02</t>
  </si>
  <si>
    <t>050703A03</t>
  </si>
  <si>
    <t>050703B03</t>
  </si>
  <si>
    <t>Text podpůrného opatření</t>
  </si>
  <si>
    <t>A20101A01</t>
  </si>
  <si>
    <t>A20101B01</t>
  </si>
  <si>
    <t>Pomůcky pro podporu sluchového vnímání a rozlišování (ŠZ)</t>
  </si>
  <si>
    <t>A20201A01</t>
  </si>
  <si>
    <t>Pomůcky pro rozvoj řečových funkcí, nácvik jaz. kompetencí ve všech jaz.rovinách</t>
  </si>
  <si>
    <t>A20201B01</t>
  </si>
  <si>
    <t>A20202A01</t>
  </si>
  <si>
    <t>A20202B01</t>
  </si>
  <si>
    <t>Pomůcky pro rozvoj myšlení, paměti a pozornosti (ŠZ)</t>
  </si>
  <si>
    <t>A20203A01</t>
  </si>
  <si>
    <t>A20203B01</t>
  </si>
  <si>
    <t>Speciální učebnice/učební materiály na rozvoj čtení (ŠZ)</t>
  </si>
  <si>
    <t>A20204A01</t>
  </si>
  <si>
    <t>A20204B01</t>
  </si>
  <si>
    <t>Speciální učební materiály na rozvoj smyslového vnímání (ŠZ)</t>
  </si>
  <si>
    <t>A20301A01</t>
  </si>
  <si>
    <t>A20301B01</t>
  </si>
  <si>
    <t>Software na rozvoj komunikačních schopností (ŠZ)</t>
  </si>
  <si>
    <t>A30101A01</t>
  </si>
  <si>
    <t>A30101B01</t>
  </si>
  <si>
    <t>Pomůcky pro podporu sluchového vnímání a rozlišování (ŠZ)</t>
  </si>
  <si>
    <t>A30201A01</t>
  </si>
  <si>
    <t>A30201B01</t>
  </si>
  <si>
    <t>A30202A01</t>
  </si>
  <si>
    <t>A30202B01</t>
  </si>
  <si>
    <t>Pomůcky pro rozvoj myšlení, paměti, pozornosti (ŠZ)</t>
  </si>
  <si>
    <t>A30203A01</t>
  </si>
  <si>
    <t>A30203B01</t>
  </si>
  <si>
    <t>Speciální učební materiály na rozvoj čtení (ŠZ)</t>
  </si>
  <si>
    <t>A30204A01</t>
  </si>
  <si>
    <t>A30204B01</t>
  </si>
  <si>
    <t>Speciální učební materiály na rozvoj smyslového vnímání (ŠZ)</t>
  </si>
  <si>
    <t>A30301A01</t>
  </si>
  <si>
    <t>A30301B01</t>
  </si>
  <si>
    <t>Počítačové programy pro alternativní a augmentativní komunikaci (ŠZ)</t>
  </si>
  <si>
    <t>A30302A01</t>
  </si>
  <si>
    <t>A30302B01</t>
  </si>
  <si>
    <t>A30303A01</t>
  </si>
  <si>
    <t>A30303B01</t>
  </si>
  <si>
    <t>Software na rozvoj komunikačních schopností a smyslového vnímání (ŠZ)</t>
  </si>
  <si>
    <t>A30401A01</t>
  </si>
  <si>
    <t>A30401B01</t>
  </si>
  <si>
    <t>A40101A01</t>
  </si>
  <si>
    <t>A40101B01</t>
  </si>
  <si>
    <t>Pomůcky pro alternativní komunikaci (ŠZ)</t>
  </si>
  <si>
    <t>A40102A01</t>
  </si>
  <si>
    <t>A40102B01</t>
  </si>
  <si>
    <t>A40103A01</t>
  </si>
  <si>
    <t>A40103B01</t>
  </si>
  <si>
    <t>Komunikátor (ŠZ)</t>
  </si>
  <si>
    <t>A40201A01</t>
  </si>
  <si>
    <t>A40201B01</t>
  </si>
  <si>
    <t>Speciální učební materiály pro rozvoj čtení (ŠZ)</t>
  </si>
  <si>
    <t>A40202A01</t>
  </si>
  <si>
    <t>A40202B01</t>
  </si>
  <si>
    <t>Speciální pomůcky pro rozvoj komunikačních funkcí a jazykových kompetencí (ŠZ)</t>
  </si>
  <si>
    <t>A40203A01</t>
  </si>
  <si>
    <t>A40203B01</t>
  </si>
  <si>
    <t>A40204A01</t>
  </si>
  <si>
    <t>A40204B01</t>
  </si>
  <si>
    <t>Speciální pomůcky pro rozvoj myšlení, paměti a pozornosti (ŠZ)</t>
  </si>
  <si>
    <t>A40301A01</t>
  </si>
  <si>
    <t>A40301B01</t>
  </si>
  <si>
    <t>Software na přepis psané řeči do hlasového výstupu (ŠZ)</t>
  </si>
  <si>
    <t>A40302A01</t>
  </si>
  <si>
    <t>A40302B01</t>
  </si>
  <si>
    <t>Software pro alternativní komunikaci (ŠZ)</t>
  </si>
  <si>
    <t>A40401A01</t>
  </si>
  <si>
    <t>A40401B01</t>
  </si>
  <si>
    <t>A50101A01</t>
  </si>
  <si>
    <t>A50101B01</t>
  </si>
  <si>
    <t>A50102A01</t>
  </si>
  <si>
    <t>A50102B01</t>
  </si>
  <si>
    <t>Pomůcky pro podporu sluchového vnímání a rozlišování (ŠZ)</t>
  </si>
  <si>
    <t>A50103A01</t>
  </si>
  <si>
    <t>A50103B01</t>
  </si>
  <si>
    <t>A50201A01</t>
  </si>
  <si>
    <t>A50201B01</t>
  </si>
  <si>
    <t>Speciální učební materiály pro rozvoj čtení (ŠZ)</t>
  </si>
  <si>
    <t>A50202A01</t>
  </si>
  <si>
    <t>A50202B01</t>
  </si>
  <si>
    <t>Speciální pomůcky pro rozvoj komunikačních funkcí a jazykových kompetencí (ŠZ)</t>
  </si>
  <si>
    <t>A50203A01</t>
  </si>
  <si>
    <t>A50203B01</t>
  </si>
  <si>
    <t>A50204A01</t>
  </si>
  <si>
    <t>A50204B01</t>
  </si>
  <si>
    <t>A50205A01</t>
  </si>
  <si>
    <t>A50205B01</t>
  </si>
  <si>
    <t>A50301A01</t>
  </si>
  <si>
    <t>A50301B01</t>
  </si>
  <si>
    <t>A50302A01</t>
  </si>
  <si>
    <t>A50302B01</t>
  </si>
  <si>
    <t>Software pro alternativní komunikaci (ŠZ)</t>
  </si>
  <si>
    <t>A50401A01</t>
  </si>
  <si>
    <t>A50401B01</t>
  </si>
  <si>
    <t>B30201A01</t>
  </si>
  <si>
    <t>B30201B01</t>
  </si>
  <si>
    <t>Názorné didaktické pomůcky pro výuku čtení a psaní (ŠZ)</t>
  </si>
  <si>
    <t>B30202A01</t>
  </si>
  <si>
    <t>B30202B01</t>
  </si>
  <si>
    <t>Názorné didaktické pomůcky pro výuku matematiky (ŠZ)</t>
  </si>
  <si>
    <t>B30203A01</t>
  </si>
  <si>
    <t>B30203B01</t>
  </si>
  <si>
    <t>Názorné didaktické manipulační pomůcky pro výuku naukových předmětů (ŠZ)</t>
  </si>
  <si>
    <t>B30204A01</t>
  </si>
  <si>
    <t>B30204B01</t>
  </si>
  <si>
    <t>Demonstrační obrázky (ŠZ)</t>
  </si>
  <si>
    <t>B30205A01</t>
  </si>
  <si>
    <t>B30205B01</t>
  </si>
  <si>
    <t>Didaktické pomůcky pro činnostní učení (ŠZ)</t>
  </si>
  <si>
    <t>B30206A01</t>
  </si>
  <si>
    <t>Speciální didakt. pomůcky pro rozvoj jemné motoriky a vizuomotorické koordinace</t>
  </si>
  <si>
    <t>B30206B01</t>
  </si>
  <si>
    <t>B30207A01</t>
  </si>
  <si>
    <t>B30207B01</t>
  </si>
  <si>
    <t>Speciální didaktické pomůcky pro rozvoj hrubé motoriky (ŠZ)</t>
  </si>
  <si>
    <t>B30208A01</t>
  </si>
  <si>
    <t>B30208B01</t>
  </si>
  <si>
    <t>Speciální učebnice pro výuku žáků s mentálním postižením (ŠZ)</t>
  </si>
  <si>
    <t>B30209A01</t>
  </si>
  <si>
    <t>B30209B01</t>
  </si>
  <si>
    <t>Názorné didaktické manipulační pomůcky pro rozvoj dílčích funkcí (ŠZ)</t>
  </si>
  <si>
    <t>B30210A01</t>
  </si>
  <si>
    <t>B30210B01</t>
  </si>
  <si>
    <t>Pomůcky pro nácvik sebeobsluhy (ŠZ)</t>
  </si>
  <si>
    <t>B30211A01</t>
  </si>
  <si>
    <t>B30211B01</t>
  </si>
  <si>
    <t>Bubny, Orffovy nástroje, perkuse (ŠZ)</t>
  </si>
  <si>
    <t>B30301A01</t>
  </si>
  <si>
    <t>B30301B01</t>
  </si>
  <si>
    <t>Výukový software (ŠZ)</t>
  </si>
  <si>
    <t>B30401A01</t>
  </si>
  <si>
    <t>B30401B01</t>
  </si>
  <si>
    <t>Multidotykový počítač (ŠZ)</t>
  </si>
  <si>
    <t>B40101A01</t>
  </si>
  <si>
    <t>B40101B01</t>
  </si>
  <si>
    <t>B40102A01</t>
  </si>
  <si>
    <t>B40102B01</t>
  </si>
  <si>
    <t>B40201A01</t>
  </si>
  <si>
    <t>B40201B01</t>
  </si>
  <si>
    <t>Názorné didaktické (manipulační) pomůcky (ŠZ)</t>
  </si>
  <si>
    <t>B40202A01</t>
  </si>
  <si>
    <t>B40202B01</t>
  </si>
  <si>
    <t>Speciální učebnice pro žáky základní školy speciální (ŠZ)</t>
  </si>
  <si>
    <t>B40203A01</t>
  </si>
  <si>
    <t>B40203B01</t>
  </si>
  <si>
    <t>Soubor pomůcek pro nácvik sociálních dovedností (ŠZ)</t>
  </si>
  <si>
    <t>B40204A01</t>
  </si>
  <si>
    <t>B40204B01</t>
  </si>
  <si>
    <t>Pomůcky pro senzomotorickou stimulaci (ŠZ)</t>
  </si>
  <si>
    <t>B40205A01</t>
  </si>
  <si>
    <t>B40205B01</t>
  </si>
  <si>
    <t>Pomůcky pro rozvoj hrubé a jemné motoriky (ŠZ)</t>
  </si>
  <si>
    <t>B40206A01</t>
  </si>
  <si>
    <t>B40206B01</t>
  </si>
  <si>
    <t>Montessori pomůcky (ŠZ)</t>
  </si>
  <si>
    <t>B40301A01</t>
  </si>
  <si>
    <t>B40301B01</t>
  </si>
  <si>
    <t>Výukové programy (ŠZ)</t>
  </si>
  <si>
    <t>B40302A01</t>
  </si>
  <si>
    <t>B40302B01</t>
  </si>
  <si>
    <t>Software pro alternativní a augmentativní komunikaci (ŠZ)</t>
  </si>
  <si>
    <t>B40401A01</t>
  </si>
  <si>
    <t>B40401B01</t>
  </si>
  <si>
    <t>B50301A01</t>
  </si>
  <si>
    <t>B50301B01</t>
  </si>
  <si>
    <t>Speciální softwarové vybavení (ŠZ)</t>
  </si>
  <si>
    <t>B50401A01</t>
  </si>
  <si>
    <t>B50401B01</t>
  </si>
  <si>
    <t>Tablet nebo multidotykový monitor (podle potřeb žáka) (ŠZ)</t>
  </si>
  <si>
    <t>C20101A01</t>
  </si>
  <si>
    <t>C20101B01</t>
  </si>
  <si>
    <t>C20102A01</t>
  </si>
  <si>
    <t>C20102B01</t>
  </si>
  <si>
    <t>C20201A01</t>
  </si>
  <si>
    <t>C20201B01</t>
  </si>
  <si>
    <t>Názorné didaktické pomůcky (ŠZ)</t>
  </si>
  <si>
    <t>C20202A01</t>
  </si>
  <si>
    <t>Pomůcky usnadňující tvoření a rozvíjení řeči</t>
  </si>
  <si>
    <t>C20202B01</t>
  </si>
  <si>
    <t>Pomůcky usnadňující tvoření a rozvíjení řeči (ŠZ)</t>
  </si>
  <si>
    <t>C20301A01</t>
  </si>
  <si>
    <t>C20301B01</t>
  </si>
  <si>
    <t>Software pro rozvoj sluchového vnímání (ŠZ)</t>
  </si>
  <si>
    <t>C20401A01</t>
  </si>
  <si>
    <t>C20401B01</t>
  </si>
  <si>
    <t>C30102A01</t>
  </si>
  <si>
    <t>C30102B01</t>
  </si>
  <si>
    <t>Pomůcky pro rozvoj řeči (ŠZ)</t>
  </si>
  <si>
    <t>C30201A01</t>
  </si>
  <si>
    <t>C30201B01</t>
  </si>
  <si>
    <t>C30202A01</t>
  </si>
  <si>
    <t>C30202B01</t>
  </si>
  <si>
    <t>Didaktické materiály pro rozvoj sluchového vnímání (ŠZ)</t>
  </si>
  <si>
    <t>C30203A01</t>
  </si>
  <si>
    <t>Speciální učebnice pro žáky se sluchovým postižením</t>
  </si>
  <si>
    <t>C30203B01</t>
  </si>
  <si>
    <t>Speciální učebnice pro žáky se sluchovým postižením (ŠZ)</t>
  </si>
  <si>
    <t>C30301A01</t>
  </si>
  <si>
    <t>C30301B01</t>
  </si>
  <si>
    <t>CD učebnice pro výuku českého znakového jazyka (ŠZ)</t>
  </si>
  <si>
    <t>C30302A01</t>
  </si>
  <si>
    <t>C30302B01</t>
  </si>
  <si>
    <t>C40101A01</t>
  </si>
  <si>
    <t>C40101B01</t>
  </si>
  <si>
    <t>Pomůcky pro podporu dalších komunikačních systémů (ŠZ)</t>
  </si>
  <si>
    <t>C40301A01</t>
  </si>
  <si>
    <t>C40301B01</t>
  </si>
  <si>
    <t>Multimediální učebnice s podporou českého znakového jazyka (ŠZ)</t>
  </si>
  <si>
    <t>C40302A01</t>
  </si>
  <si>
    <t>SW a HW pro automatický přepis mluvené řeči v reálném čase</t>
  </si>
  <si>
    <t>C40302B01</t>
  </si>
  <si>
    <t>SW a HW pro automatický přepis mluvené řeči v reálném čase (ŠZ)</t>
  </si>
  <si>
    <t>C40401A01</t>
  </si>
  <si>
    <t>C40401B01</t>
  </si>
  <si>
    <t>Tablet (ŠZ)</t>
  </si>
  <si>
    <t>C50101A01</t>
  </si>
  <si>
    <t>C50101B01</t>
  </si>
  <si>
    <t>C50102A01</t>
  </si>
  <si>
    <t>Spotřební materiál na výrobu pomůcek pro augmentativní a alternativní komunikaci</t>
  </si>
  <si>
    <t>C50102B01</t>
  </si>
  <si>
    <t>C50301A01</t>
  </si>
  <si>
    <t>Komunikační program pro alternativní komunikaci</t>
  </si>
  <si>
    <t>C50301B01</t>
  </si>
  <si>
    <t>Komunikační program pro alternativní komunikaci (ŠZ)</t>
  </si>
  <si>
    <t>D20101A01</t>
  </si>
  <si>
    <t>D20101B01</t>
  </si>
  <si>
    <t>Stůl s výškově a úhlově nastavitelnou plochou (ŠZ)</t>
  </si>
  <si>
    <t>D20102A01</t>
  </si>
  <si>
    <t>D20102B01</t>
  </si>
  <si>
    <t>Protiskluzová podložka (ŠZ)</t>
  </si>
  <si>
    <t>D20103A01</t>
  </si>
  <si>
    <t>D20103B01</t>
  </si>
  <si>
    <t>Židle s pevnou podnožkou (ŠZ)</t>
  </si>
  <si>
    <t>D20104A01</t>
  </si>
  <si>
    <t>D20104B01</t>
  </si>
  <si>
    <t>Přenosné stojany pro práci na lavici (ŠZ)</t>
  </si>
  <si>
    <t>D20105A01</t>
  </si>
  <si>
    <t>D20105B01</t>
  </si>
  <si>
    <t>D20106A01</t>
  </si>
  <si>
    <t>D20106B01</t>
  </si>
  <si>
    <t>Speciální nůžky (ŠZ)</t>
  </si>
  <si>
    <t>D20107A10</t>
  </si>
  <si>
    <t>Bezpečné kelímky na vodu (10 ks)</t>
  </si>
  <si>
    <t>D20107B10</t>
  </si>
  <si>
    <t>Bezpečné kelímky na vodu (10 ks) (ŠZ)</t>
  </si>
  <si>
    <t>D20108A01</t>
  </si>
  <si>
    <t>D20108A02</t>
  </si>
  <si>
    <t>D20108B01</t>
  </si>
  <si>
    <t>D20108B02</t>
  </si>
  <si>
    <t>Nástavce na štětce a tužky pro správný úchop (2x) (ŠZ)</t>
  </si>
  <si>
    <t>D20201A01</t>
  </si>
  <si>
    <t>Didaktické manipulační pomůcky</t>
  </si>
  <si>
    <t>D20201B01</t>
  </si>
  <si>
    <t>Didaktické manipulační pomůcky (ŠZ)</t>
  </si>
  <si>
    <t>D20202A01</t>
  </si>
  <si>
    <t>Manipulační pomůcky pro rozvoj grafomotoriky</t>
  </si>
  <si>
    <t>D20202B01</t>
  </si>
  <si>
    <t>Manipulační pomůcky pro rozvoj grafomotoriky (ŠZ)</t>
  </si>
  <si>
    <t>D20203A01</t>
  </si>
  <si>
    <t>Pracovní listy pro rozvoj grafomotoriky</t>
  </si>
  <si>
    <t>D20203B01</t>
  </si>
  <si>
    <t>Pracovní listy pro rozvoj grafomotoriky (ŠZ)</t>
  </si>
  <si>
    <t>D20301A01</t>
  </si>
  <si>
    <t>Výukový software</t>
  </si>
  <si>
    <t>D20301B01</t>
  </si>
  <si>
    <t>D30101A01</t>
  </si>
  <si>
    <t>Speciální komponenty osobního počítače (alternativní myš, klávesnice aj.)</t>
  </si>
  <si>
    <t>D30101B01</t>
  </si>
  <si>
    <t>Speciální komponenty osobního počítače (alternativní myš, klávesnice aj.) (ŠZ)</t>
  </si>
  <si>
    <t>D30102A01</t>
  </si>
  <si>
    <t>D30102B01</t>
  </si>
  <si>
    <t>Židle (sedačka) pro žáky, kteří potřebují podporu sedu (ŠZ)</t>
  </si>
  <si>
    <t>D30103A01</t>
  </si>
  <si>
    <t>Madla k WC</t>
  </si>
  <si>
    <t>D30103B01</t>
  </si>
  <si>
    <t>Madla k WC (ŠZ)</t>
  </si>
  <si>
    <t>D30104A01</t>
  </si>
  <si>
    <t>D30104B01</t>
  </si>
  <si>
    <t>Polohovací pytle (ŠZ)</t>
  </si>
  <si>
    <t>D30105A01</t>
  </si>
  <si>
    <t>D30105B01</t>
  </si>
  <si>
    <t>Držák berlí na lavici (ŠZ)</t>
  </si>
  <si>
    <t>D30201A01</t>
  </si>
  <si>
    <t>D30201B01</t>
  </si>
  <si>
    <t>Speciální rýsovací pomůcky (ŠZ)</t>
  </si>
  <si>
    <t>D30202A01</t>
  </si>
  <si>
    <t>D30202B01</t>
  </si>
  <si>
    <t>D30401A01</t>
  </si>
  <si>
    <t>D30401B01</t>
  </si>
  <si>
    <t>Dotykový monitor (ŠZ)</t>
  </si>
  <si>
    <t>D40101A01</t>
  </si>
  <si>
    <t>Vozík mechanický</t>
  </si>
  <si>
    <t>D40101B01</t>
  </si>
  <si>
    <t>Vozík mechanický (ŠZ)</t>
  </si>
  <si>
    <t>D40102A01</t>
  </si>
  <si>
    <t>D40102B01</t>
  </si>
  <si>
    <t>D40104A01</t>
  </si>
  <si>
    <t>Nástavce na WC</t>
  </si>
  <si>
    <t>D40104B01</t>
  </si>
  <si>
    <t>Nástavce na WC (ŠZ)</t>
  </si>
  <si>
    <t>D40105A01</t>
  </si>
  <si>
    <t>D40105B01</t>
  </si>
  <si>
    <t>Stůl vhodný k vozíku (ŠZ)</t>
  </si>
  <si>
    <t>D40106A01</t>
  </si>
  <si>
    <t>D40106B01</t>
  </si>
  <si>
    <t>D40201A01</t>
  </si>
  <si>
    <t>D40201B01</t>
  </si>
  <si>
    <t>Taktilně haptické didaktické pomůcky (ŠZ)</t>
  </si>
  <si>
    <t>D40202A01</t>
  </si>
  <si>
    <t>Pomůcky pro senzomotorickou stimulaci</t>
  </si>
  <si>
    <t>D40202B01</t>
  </si>
  <si>
    <t>D40203A01</t>
  </si>
  <si>
    <t>Pomůcky pro rozvoj motoriky</t>
  </si>
  <si>
    <t>D40203B01</t>
  </si>
  <si>
    <t>Pomůcky pro rozvoj motoriky (ŠZ)</t>
  </si>
  <si>
    <t>D40301A01</t>
  </si>
  <si>
    <t>Software pro alternativní komunikaci</t>
  </si>
  <si>
    <t>D40301B01</t>
  </si>
  <si>
    <t>D40401A01</t>
  </si>
  <si>
    <t>Kamery připevněné na monitoru PC k snímání pohybů hlavy (včetně SW)</t>
  </si>
  <si>
    <t>D40401B01</t>
  </si>
  <si>
    <t>Kamery připevněné na monitoru PC k snímání pohybů hlavy (včetně SW) (ŠZ)</t>
  </si>
  <si>
    <t>D50101A01</t>
  </si>
  <si>
    <t>D50101B01</t>
  </si>
  <si>
    <t>Polohovací sedačka/lehátko (ŠZ)</t>
  </si>
  <si>
    <t>D50102A01</t>
  </si>
  <si>
    <t>Zvedák</t>
  </si>
  <si>
    <t>D50102B01</t>
  </si>
  <si>
    <t>Zvedák (ŠZ)</t>
  </si>
  <si>
    <t>D50301A01</t>
  </si>
  <si>
    <t>Software pro augmentativní a alternativní komunikaci (komunikační tabulky apod.)</t>
  </si>
  <si>
    <t>D50301B01</t>
  </si>
  <si>
    <t>D50401A01</t>
  </si>
  <si>
    <t>Držák na tablet včetně ochranného obalu</t>
  </si>
  <si>
    <t>D50401B01</t>
  </si>
  <si>
    <t>Držák na tablet včetně ochranného obalu (ŠZ)</t>
  </si>
  <si>
    <t>D50402A01</t>
  </si>
  <si>
    <t>Joystick pro alternativní ovládání tabletu</t>
  </si>
  <si>
    <t>D50402B01</t>
  </si>
  <si>
    <t>Joystick pro alternativní ovládání tabletu (ŠZ)</t>
  </si>
  <si>
    <t>E20201A01</t>
  </si>
  <si>
    <t>Laminátor a laminovací fólie</t>
  </si>
  <si>
    <t>E20201B01</t>
  </si>
  <si>
    <t>Laminátor a laminovací fólie (ŠZ)</t>
  </si>
  <si>
    <t>E20202A01</t>
  </si>
  <si>
    <t>E20202B01</t>
  </si>
  <si>
    <t>Názorné manipulační pomůcky (čísla, písmena, tabulky) (ŠZ)</t>
  </si>
  <si>
    <t>E20203A01</t>
  </si>
  <si>
    <t>E20203B01</t>
  </si>
  <si>
    <t>Listy na výrobu denních režimů a rozvrhů (ŠZ)</t>
  </si>
  <si>
    <t>E20204A01</t>
  </si>
  <si>
    <t>E20204B01</t>
  </si>
  <si>
    <t>E20301A01</t>
  </si>
  <si>
    <t>E20301B01</t>
  </si>
  <si>
    <t>E30101A01</t>
  </si>
  <si>
    <t>E30101B01</t>
  </si>
  <si>
    <t>E30201A01</t>
  </si>
  <si>
    <t>E30201B01</t>
  </si>
  <si>
    <t>Sada strukturovaných krabic (ŠZ)</t>
  </si>
  <si>
    <t>E30202A01</t>
  </si>
  <si>
    <t>E30202B01</t>
  </si>
  <si>
    <t>Soubor pomůcek pro nácvik sociálních dovedností (ŠZ)</t>
  </si>
  <si>
    <t>E30203A01</t>
  </si>
  <si>
    <t>E30203B01</t>
  </si>
  <si>
    <t>E30204A01</t>
  </si>
  <si>
    <t>E30204B01</t>
  </si>
  <si>
    <t>E30205A01</t>
  </si>
  <si>
    <t>E30205B01</t>
  </si>
  <si>
    <t>E30301A01</t>
  </si>
  <si>
    <t>E30301B01</t>
  </si>
  <si>
    <t>Komunikační programy pro alternativní komunikaci (ŠZ)</t>
  </si>
  <si>
    <t>E30401A01</t>
  </si>
  <si>
    <t>E30401B01</t>
  </si>
  <si>
    <t>E30402A01</t>
  </si>
  <si>
    <t>E30402B01</t>
  </si>
  <si>
    <t>E40101A01</t>
  </si>
  <si>
    <t>E40101B01</t>
  </si>
  <si>
    <t>E40102A01</t>
  </si>
  <si>
    <t>E40102B01</t>
  </si>
  <si>
    <t>Programy pro alternativní komunikaci (ŠZ)</t>
  </si>
  <si>
    <t>E40103A01</t>
  </si>
  <si>
    <t>E40103B01</t>
  </si>
  <si>
    <t>E40104A01</t>
  </si>
  <si>
    <t>E40104B01</t>
  </si>
  <si>
    <t>E40201A01</t>
  </si>
  <si>
    <t>E40201B01</t>
  </si>
  <si>
    <t>Individualizované pomůcky (symboly, speciální učebnice, sešity apod.) (ŠZ)</t>
  </si>
  <si>
    <t>E40202A01</t>
  </si>
  <si>
    <t>Pomůcky pro rozvoj augmentativní a alternativní komunikace (zvukové hračky aj.)</t>
  </si>
  <si>
    <t>E40202B01</t>
  </si>
  <si>
    <t>E40401A01</t>
  </si>
  <si>
    <t>E40401B01</t>
  </si>
  <si>
    <t>F20101A01</t>
  </si>
  <si>
    <t>F20101B01</t>
  </si>
  <si>
    <t>Manipulační pomůcky pro podporu pozornosti (např. mačkací míčky) (ŠZ)</t>
  </si>
  <si>
    <t>F20102A01</t>
  </si>
  <si>
    <t>F20102B01</t>
  </si>
  <si>
    <t>F20201A01</t>
  </si>
  <si>
    <t>F20201B01</t>
  </si>
  <si>
    <t>F20202A01</t>
  </si>
  <si>
    <t>F20202B01</t>
  </si>
  <si>
    <t>Přehledy učiva (ŠZ)</t>
  </si>
  <si>
    <t>F20203A01</t>
  </si>
  <si>
    <t>F20203B01</t>
  </si>
  <si>
    <t>Pracovní sešity pro nácvik pozornosti (ŠZ)</t>
  </si>
  <si>
    <t>F20204A01</t>
  </si>
  <si>
    <t>Upravené pracovní listy (např. zjednodušení struktury, zvýraznění klíč. slov)</t>
  </si>
  <si>
    <t>F20204B01</t>
  </si>
  <si>
    <t>F30101A01</t>
  </si>
  <si>
    <t>F30101B01</t>
  </si>
  <si>
    <t>Pomůcky pro relaxaci (koberec, overball aj.) (ŠZ)</t>
  </si>
  <si>
    <t>F30102A01</t>
  </si>
  <si>
    <t>F30102B01</t>
  </si>
  <si>
    <t>Pomůcky pro organizaci času, prostoru a postupu práce (ŠZ)</t>
  </si>
  <si>
    <t>F30201A01</t>
  </si>
  <si>
    <t>F30201B01</t>
  </si>
  <si>
    <t>Pomůcky pro nácvik sociálních kompetencí (ŠZ)</t>
  </si>
  <si>
    <t>F30301A01</t>
  </si>
  <si>
    <t>F30301B01</t>
  </si>
  <si>
    <t>F30401A01</t>
  </si>
  <si>
    <t>F30401B01</t>
  </si>
  <si>
    <t>F30402A01</t>
  </si>
  <si>
    <t>F30402B01</t>
  </si>
  <si>
    <t>Notebook (ŠZ)</t>
  </si>
  <si>
    <t>G20201A01</t>
  </si>
  <si>
    <t>G20201B01</t>
  </si>
  <si>
    <t>Speciální didaktické (manipulační) pomůcky pro výuku matematiky (ŠZ)</t>
  </si>
  <si>
    <t>G20202A01</t>
  </si>
  <si>
    <t>Speciální pomůcky pro vyvození a upevnění správného úchopu (1x)</t>
  </si>
  <si>
    <t>G20202A02</t>
  </si>
  <si>
    <t>Speciální pomůcky pro vyvození a upevnění správného úchopu (2x)</t>
  </si>
  <si>
    <t>G20202B01</t>
  </si>
  <si>
    <t>Speciální pomůcky pro vyvození a upevnění správného úchopu (1x) (ŠZ)</t>
  </si>
  <si>
    <t>G20202B02</t>
  </si>
  <si>
    <t>Speciální pomůcky pro vyvození a upevnění správného úchopu (2x) (ŠZ)</t>
  </si>
  <si>
    <t>G20203A01</t>
  </si>
  <si>
    <t>G20203B01</t>
  </si>
  <si>
    <t>Speciální didaktické (manipulační) pomůcky pro výuku čtení a psaní (ŠZ)</t>
  </si>
  <si>
    <t>G20204A01</t>
  </si>
  <si>
    <t>Čtecí záložka, čtecí okénko (1x)</t>
  </si>
  <si>
    <t>G20204A05</t>
  </si>
  <si>
    <t>Čtecí záložka, čtecí okénko (5x)</t>
  </si>
  <si>
    <t>G20204B01</t>
  </si>
  <si>
    <t>Čtecí záložka, čtecí okénko (1x) (ŠZ)</t>
  </si>
  <si>
    <t>G20204B05</t>
  </si>
  <si>
    <t>Čtecí záložka, čtecí okénko (5x) (ŠZ)</t>
  </si>
  <si>
    <t>G20205A01</t>
  </si>
  <si>
    <t>G20205B01</t>
  </si>
  <si>
    <t>Pracovní sešity pro výuku naukových předmětů (ŠZ)</t>
  </si>
  <si>
    <t>G20206A01</t>
  </si>
  <si>
    <t>G20206B01</t>
  </si>
  <si>
    <t>Speciální učebnice pro výuku čtení (ŠZ)</t>
  </si>
  <si>
    <t>G20207A01</t>
  </si>
  <si>
    <t>G20207B01</t>
  </si>
  <si>
    <t>Speciální učebnice pro výuku matematiky (ŠZ)</t>
  </si>
  <si>
    <t>G20208A01</t>
  </si>
  <si>
    <t>G20208B01</t>
  </si>
  <si>
    <t>Pracovní materiály pro rozvoj koncentrace pozornosti (ŠZ)</t>
  </si>
  <si>
    <t>G20301A01</t>
  </si>
  <si>
    <t>G20301B01</t>
  </si>
  <si>
    <t>G30201A01</t>
  </si>
  <si>
    <t>G30201B01</t>
  </si>
  <si>
    <t>G30202A01</t>
  </si>
  <si>
    <t>G30202A02</t>
  </si>
  <si>
    <t>G30202B01</t>
  </si>
  <si>
    <t>G30202B02</t>
  </si>
  <si>
    <t>G30203A01</t>
  </si>
  <si>
    <t>G30203B01</t>
  </si>
  <si>
    <t>G30204A01</t>
  </si>
  <si>
    <t>G30204A05</t>
  </si>
  <si>
    <t>G30204B01</t>
  </si>
  <si>
    <t>G30204B05</t>
  </si>
  <si>
    <t>G30205A01</t>
  </si>
  <si>
    <t>G30205B01</t>
  </si>
  <si>
    <t>G30206A01</t>
  </si>
  <si>
    <t>G30206B01</t>
  </si>
  <si>
    <t>G30207A01</t>
  </si>
  <si>
    <t>G30207B01</t>
  </si>
  <si>
    <t>G30301A01</t>
  </si>
  <si>
    <t>G30301B01</t>
  </si>
  <si>
    <t>G30401A01</t>
  </si>
  <si>
    <t>G30401B01</t>
  </si>
  <si>
    <t>H20201A01</t>
  </si>
  <si>
    <t>H20201B01</t>
  </si>
  <si>
    <t>Pomůcky na výtvarnou/tělesnou výchovu k zapůjčení (ŠZ)</t>
  </si>
  <si>
    <t>H20202A01</t>
  </si>
  <si>
    <t>H20202B01</t>
  </si>
  <si>
    <t>Psací a rýsovací náčiní (ŠZ)</t>
  </si>
  <si>
    <t>H20203A01</t>
  </si>
  <si>
    <t>H20203B01</t>
  </si>
  <si>
    <t>Speciální učebnice pro výuku čtení a českého jazyka (ŠZ)</t>
  </si>
  <si>
    <t>H20204A01</t>
  </si>
  <si>
    <t>H20204B01</t>
  </si>
  <si>
    <t>Knihy a encyklopedie pro rozvoj všeobecného přehledu (ŠZ)</t>
  </si>
  <si>
    <t>H20205A01</t>
  </si>
  <si>
    <t>H20205B01</t>
  </si>
  <si>
    <t>Pomůcky pro rozvoj sociálních dovedností (ŠZ)</t>
  </si>
  <si>
    <t>H20206A01</t>
  </si>
  <si>
    <t>H20206B01</t>
  </si>
  <si>
    <t>Pracovní sešity pro rozvoj dílčích funkcí (ŠZ)</t>
  </si>
  <si>
    <t>H20207A01</t>
  </si>
  <si>
    <t>H20207B01</t>
  </si>
  <si>
    <t>Didaktické manipulační pomůcky pro rozvoj čtení, českého jazyka, matematiky (ŠZ)</t>
  </si>
  <si>
    <t>H30201A01</t>
  </si>
  <si>
    <t>H30201B01</t>
  </si>
  <si>
    <t>H30202A01</t>
  </si>
  <si>
    <t>H30202B01</t>
  </si>
  <si>
    <t>H30203A01</t>
  </si>
  <si>
    <t>H30203B01</t>
  </si>
  <si>
    <t>H30204A01</t>
  </si>
  <si>
    <t>H30204B01</t>
  </si>
  <si>
    <t>Knihy a encyklopedie pro rozvoj všeobecného rozhledu (ŠZ)</t>
  </si>
  <si>
    <t>H30205A01</t>
  </si>
  <si>
    <t>H30205B01</t>
  </si>
  <si>
    <t>Speciální učebnice pro výuku českého jazyka (ŠZ)</t>
  </si>
  <si>
    <t>H30206A01</t>
  </si>
  <si>
    <t>H30206B01</t>
  </si>
  <si>
    <t>H30207A01</t>
  </si>
  <si>
    <t>H30207B01</t>
  </si>
  <si>
    <t>H30208A01</t>
  </si>
  <si>
    <t>Didaktické manipulační pomůcky pro rozvoj čtení, dílčích funkcí, ČJ, matematiky)</t>
  </si>
  <si>
    <t>H30208B01</t>
  </si>
  <si>
    <t>H30301A01</t>
  </si>
  <si>
    <t>H30301B01</t>
  </si>
  <si>
    <t>H30401A01</t>
  </si>
  <si>
    <t>Tablet</t>
  </si>
  <si>
    <t>H30401B01</t>
  </si>
  <si>
    <t>I20101A01</t>
  </si>
  <si>
    <t>I20101B01</t>
  </si>
  <si>
    <t>Sklopná deska s protiskluzovou fólií (ŠZ)</t>
  </si>
  <si>
    <t>I20102A01</t>
  </si>
  <si>
    <t>I20102B01</t>
  </si>
  <si>
    <t>Programy a aplikace pro pleoptiku (v mateřské škole) (ŠZ)</t>
  </si>
  <si>
    <t>I20103A01</t>
  </si>
  <si>
    <t>I20103B01</t>
  </si>
  <si>
    <t>Vhodné osvětlení pracovního místa (ŠZ)</t>
  </si>
  <si>
    <t>I20104A01</t>
  </si>
  <si>
    <t>I20104B01</t>
  </si>
  <si>
    <t>I20105A01</t>
  </si>
  <si>
    <t>Lokální zastínění místnosti</t>
  </si>
  <si>
    <t>I20105B01</t>
  </si>
  <si>
    <t>Lokální zastínění místnosti (ŠZ)</t>
  </si>
  <si>
    <t>I20106A01</t>
  </si>
  <si>
    <t>Relaxační koberec</t>
  </si>
  <si>
    <t>I20106B01</t>
  </si>
  <si>
    <t>Relaxační koberec (ŠZ)</t>
  </si>
  <si>
    <t>I20201A01</t>
  </si>
  <si>
    <t>Vhodně upravené výukové materiály (širší nebo výraznější kontury apod.)</t>
  </si>
  <si>
    <t>I20201B01</t>
  </si>
  <si>
    <t>Vhodně upravené výukové materiály (širší nebo výraznější kontury apod.) (ŠZ)</t>
  </si>
  <si>
    <t>I20202A01</t>
  </si>
  <si>
    <t>I20202B01</t>
  </si>
  <si>
    <t>Pracovní sešity s výraznou konturou (ŠZ)</t>
  </si>
  <si>
    <t>I20203A01</t>
  </si>
  <si>
    <t>I20203B01</t>
  </si>
  <si>
    <t>Pomůcky pro rozvoj smyslů a vizuomotorické koordinace (ŠZ)</t>
  </si>
  <si>
    <t>I20204A01</t>
  </si>
  <si>
    <t>I20204B01</t>
  </si>
  <si>
    <t>I30101A01</t>
  </si>
  <si>
    <t>Hardware a software na kompenzaci zrakových funkcí (zvětš. zaříz., optické pom.)</t>
  </si>
  <si>
    <t>I30101B01</t>
  </si>
  <si>
    <t>I30102A01</t>
  </si>
  <si>
    <t>I30102B01</t>
  </si>
  <si>
    <t>I30103A01</t>
  </si>
  <si>
    <t>I30103B01</t>
  </si>
  <si>
    <t>Vodící lišty (ŠZ)</t>
  </si>
  <si>
    <t>I30104A01</t>
  </si>
  <si>
    <t>Klávesnice pro slabozraké</t>
  </si>
  <si>
    <t>I30104B01</t>
  </si>
  <si>
    <t>Klávesnice pro slabozraké (ŠZ)</t>
  </si>
  <si>
    <t>I30105A01</t>
  </si>
  <si>
    <t>I30105B01</t>
  </si>
  <si>
    <t>Osvětlení (ŠZ)</t>
  </si>
  <si>
    <t>I30201A01</t>
  </si>
  <si>
    <t>I30201B01</t>
  </si>
  <si>
    <t>Elektronická verze učebnic (ŠZ)</t>
  </si>
  <si>
    <t>I30202A01</t>
  </si>
  <si>
    <t>I30202B01</t>
  </si>
  <si>
    <t>I30203A01</t>
  </si>
  <si>
    <t>I30203B01</t>
  </si>
  <si>
    <t>I30204A01</t>
  </si>
  <si>
    <t>I30204B01</t>
  </si>
  <si>
    <t>I30205A01</t>
  </si>
  <si>
    <t>Kalkulátor s velkým displejem a hlasovým výstupem</t>
  </si>
  <si>
    <t>I30205B01</t>
  </si>
  <si>
    <t>Kalkulátor s velkým displejem a hlasovým výstupem (ŠZ)</t>
  </si>
  <si>
    <t>I30206A01</t>
  </si>
  <si>
    <t>Sešity v odpovídajícím formátu</t>
  </si>
  <si>
    <t>I30206B01</t>
  </si>
  <si>
    <t>Sešity v odpovídajícím formátu (ŠZ)</t>
  </si>
  <si>
    <t>I30207A01</t>
  </si>
  <si>
    <t>Tabulky na psaní Braillova písma a pomůcky pro výuku Braillova písma</t>
  </si>
  <si>
    <t>I30207B01</t>
  </si>
  <si>
    <t>Tabulky na psaní Braillova písma a pomůcky pro výuku Braillova písma (ŠZ)</t>
  </si>
  <si>
    <t>I30208A01</t>
  </si>
  <si>
    <t>Zy-Tex papír A4</t>
  </si>
  <si>
    <t>I30208B01</t>
  </si>
  <si>
    <t>Zy-Tex papír A4 (ŠZ)</t>
  </si>
  <si>
    <t>I30401A01</t>
  </si>
  <si>
    <t>Notebook</t>
  </si>
  <si>
    <t>I30401B01</t>
  </si>
  <si>
    <t>I40102A01</t>
  </si>
  <si>
    <t>Pichtův psací stroj</t>
  </si>
  <si>
    <t>I40102B01</t>
  </si>
  <si>
    <t>Pichtův psací stroj (ŠZ)</t>
  </si>
  <si>
    <t>I40103A01</t>
  </si>
  <si>
    <t>Software na přepis psané řeči do hlasového výstupu</t>
  </si>
  <si>
    <t>I40103B01</t>
  </si>
  <si>
    <t>I40104A01</t>
  </si>
  <si>
    <t>Diktafon</t>
  </si>
  <si>
    <t>I40104B01</t>
  </si>
  <si>
    <t>Diktafon (ŠZ)</t>
  </si>
  <si>
    <t>I40105A01</t>
  </si>
  <si>
    <t>I40105B01</t>
  </si>
  <si>
    <t>I40107A01</t>
  </si>
  <si>
    <t>Kalkulátor s hlasovým výstupem</t>
  </si>
  <si>
    <t>I40107B01</t>
  </si>
  <si>
    <t>Kalkulátor s hlasovým výstupem (ŠZ)</t>
  </si>
  <si>
    <t>I40202A01</t>
  </si>
  <si>
    <t>Braillský papír</t>
  </si>
  <si>
    <t>I40202B01</t>
  </si>
  <si>
    <t>Braillský papír (ŠZ)</t>
  </si>
  <si>
    <t>I40203A01</t>
  </si>
  <si>
    <t>I40203B01</t>
  </si>
  <si>
    <t>I40204A01</t>
  </si>
  <si>
    <t>I40204B01</t>
  </si>
  <si>
    <t>Rýsovací souprava pro nevidomé (ŠZ)</t>
  </si>
  <si>
    <t>I40205A01</t>
  </si>
  <si>
    <t>Atlasy, reliéfní plánky a 3D modely</t>
  </si>
  <si>
    <t>I40205B01</t>
  </si>
  <si>
    <t>Atlasy, reliéfní plánky a 3D modely (ŠZ)</t>
  </si>
  <si>
    <t>I40206A01</t>
  </si>
  <si>
    <t>Speciální pomůcky na tělesnou výchovu</t>
  </si>
  <si>
    <t>I40206B01</t>
  </si>
  <si>
    <t>Speciální pomůcky na tělesnou výchovu (ŠZ)</t>
  </si>
  <si>
    <t>I40207A01</t>
  </si>
  <si>
    <t>Pomůcky pro rozvoj smyslového vnímání a prostorové orientace</t>
  </si>
  <si>
    <t>I40207B01</t>
  </si>
  <si>
    <t>Pomůcky pro rozvoj smyslového vnímání a prostorové orientace (ŠZ)</t>
  </si>
  <si>
    <t>I40301A01</t>
  </si>
  <si>
    <t>I40301B01</t>
  </si>
  <si>
    <t>Čtecí a odečítací programy (ŠZ)</t>
  </si>
  <si>
    <t>K20201A01</t>
  </si>
  <si>
    <t>Lupa</t>
  </si>
  <si>
    <t>K20201B01</t>
  </si>
  <si>
    <t>Lupa (ŠZ)</t>
  </si>
  <si>
    <t>K20202A01</t>
  </si>
  <si>
    <t>Mikroskop</t>
  </si>
  <si>
    <t>K20202B01</t>
  </si>
  <si>
    <t>Mikroskop (ŠZ)</t>
  </si>
  <si>
    <t>K20203A01</t>
  </si>
  <si>
    <t>Preparační soupravy</t>
  </si>
  <si>
    <t>K20203B01</t>
  </si>
  <si>
    <t>Preparační soupravy (ŠZ)</t>
  </si>
  <si>
    <t>K20204A01</t>
  </si>
  <si>
    <t>Digitální fotoaparát</t>
  </si>
  <si>
    <t>K20204B01</t>
  </si>
  <si>
    <t>Digitální fotoaparát (ŠZ)</t>
  </si>
  <si>
    <t>K20205A01</t>
  </si>
  <si>
    <t>Mapy</t>
  </si>
  <si>
    <t>K20205B01</t>
  </si>
  <si>
    <t>Mapy (ŠZ)</t>
  </si>
  <si>
    <t>K20206A01</t>
  </si>
  <si>
    <t>Globus</t>
  </si>
  <si>
    <t>K20206B01</t>
  </si>
  <si>
    <t>Globus (ŠZ)</t>
  </si>
  <si>
    <t>K20207A01</t>
  </si>
  <si>
    <t>Dalekohled</t>
  </si>
  <si>
    <t>K20207B01</t>
  </si>
  <si>
    <t>Dalekohled (ŠZ)</t>
  </si>
  <si>
    <t>K20208A01</t>
  </si>
  <si>
    <t>Modely vesmírných těles</t>
  </si>
  <si>
    <t>K20208B01</t>
  </si>
  <si>
    <t>Modely vesmírných těles (ŠZ)</t>
  </si>
  <si>
    <t>K20209A01</t>
  </si>
  <si>
    <t>Elektronické a technické stavebnice</t>
  </si>
  <si>
    <t>K20209B01</t>
  </si>
  <si>
    <t>Elektronické a technické stavebnice (ŠZ)</t>
  </si>
  <si>
    <t>K20210A01</t>
  </si>
  <si>
    <t>K20210B01</t>
  </si>
  <si>
    <t>K20211A01</t>
  </si>
  <si>
    <t>K20211B01</t>
  </si>
  <si>
    <t>K20212A01</t>
  </si>
  <si>
    <t>Flipchart</t>
  </si>
  <si>
    <t>K20212B01</t>
  </si>
  <si>
    <t>Flipchart (ŠZ)</t>
  </si>
  <si>
    <t>K20213A01</t>
  </si>
  <si>
    <t>Průkazy do knihoven s on-line přístupy k odborným databázím</t>
  </si>
  <si>
    <t>K20213B01</t>
  </si>
  <si>
    <t>Průkazy do knihoven s on-line přístupy k odborným databázím (ŠZ)</t>
  </si>
  <si>
    <t>K20214A01</t>
  </si>
  <si>
    <t>K20214B01</t>
  </si>
  <si>
    <t>K20215A01</t>
  </si>
  <si>
    <t>Encyklopedie, atlasy a odborné slovníky</t>
  </si>
  <si>
    <t>K20215B01</t>
  </si>
  <si>
    <t>Encyklopedie, atlasy a odborné slovníky (ŠZ)</t>
  </si>
  <si>
    <t>K20216A01</t>
  </si>
  <si>
    <t>Určovací klíče pro biologii a geologii</t>
  </si>
  <si>
    <t>K20216B01</t>
  </si>
  <si>
    <t>Určovací klíče pro biologii a geologii (ŠZ)</t>
  </si>
  <si>
    <t>K20301A01</t>
  </si>
  <si>
    <t>K20301B01</t>
  </si>
  <si>
    <t>K20401A01</t>
  </si>
  <si>
    <t>K20401B01</t>
  </si>
  <si>
    <t>K20402A01</t>
  </si>
  <si>
    <t>Flash disk</t>
  </si>
  <si>
    <t>K20402B01</t>
  </si>
  <si>
    <t>Flash disk (ŠZ)</t>
  </si>
  <si>
    <t>K20403A01</t>
  </si>
  <si>
    <t>Promítací plátno</t>
  </si>
  <si>
    <t>K20403B01</t>
  </si>
  <si>
    <t>Promítací plátno (ŠZ)</t>
  </si>
  <si>
    <t>K30201A01</t>
  </si>
  <si>
    <t>K30201B01</t>
  </si>
  <si>
    <t>K30202A01</t>
  </si>
  <si>
    <t>Binokulární lupa</t>
  </si>
  <si>
    <t>K30202B01</t>
  </si>
  <si>
    <t>Binokulární lupa (ŠZ)</t>
  </si>
  <si>
    <t>K30203A01</t>
  </si>
  <si>
    <t>K30203B01</t>
  </si>
  <si>
    <t>K30204A01</t>
  </si>
  <si>
    <t>K30204B01</t>
  </si>
  <si>
    <t>K30205A01</t>
  </si>
  <si>
    <t>Hvězdářský dalekohled</t>
  </si>
  <si>
    <t>K30205B01</t>
  </si>
  <si>
    <t>Hvězdářský dalekohled (ŠZ)</t>
  </si>
  <si>
    <t>K30206A01</t>
  </si>
  <si>
    <t>Soupravy na přírodovědné pokusy a výzkumy</t>
  </si>
  <si>
    <t>K30206B01</t>
  </si>
  <si>
    <t>Soupravy na přírodovědné pokusy a výzkumy (ŠZ)</t>
  </si>
  <si>
    <t>K30207A01</t>
  </si>
  <si>
    <t>Odborné knihy pro oblasti rozšiřujícího učiva včetně elektronických publikací</t>
  </si>
  <si>
    <t>K30207B01</t>
  </si>
  <si>
    <t>K30208A01</t>
  </si>
  <si>
    <t>Odborné časopisy (i elektronické verze a včetně ročního předplatného)</t>
  </si>
  <si>
    <t>K30208B01</t>
  </si>
  <si>
    <t>Odborné časopisy (i elektronické verze a včetně ročního předplatného) (ŠZ)</t>
  </si>
  <si>
    <t>K30209A01</t>
  </si>
  <si>
    <t>Pronájem (vybavení) odborného pracoviště včetně odborného personálu</t>
  </si>
  <si>
    <t>K30209B01</t>
  </si>
  <si>
    <t>Pronájem (vybavení) odborného pracoviště včetně odborného personálu (ŠZ)</t>
  </si>
  <si>
    <t>K30301A01</t>
  </si>
  <si>
    <t>K30301B01</t>
  </si>
  <si>
    <t>K30302A01</t>
  </si>
  <si>
    <t>Odborné programy pro podporu sběru, evidence nebo zpracování výzkumných dat</t>
  </si>
  <si>
    <t>K30302B01</t>
  </si>
  <si>
    <t>Odborné programy pro podporu sběru, evidence nebo zpracování výzkumných dat (ŠZ)</t>
  </si>
  <si>
    <t>K30401A01</t>
  </si>
  <si>
    <t>Stolní PC</t>
  </si>
  <si>
    <t>K30401B01</t>
  </si>
  <si>
    <t>Stolní PC (ŠZ)</t>
  </si>
  <si>
    <t>K30402A01</t>
  </si>
  <si>
    <t>K30402B01</t>
  </si>
  <si>
    <t>K30403A01</t>
  </si>
  <si>
    <t>Skener</t>
  </si>
  <si>
    <t>K30403B01</t>
  </si>
  <si>
    <t>Skener (ŠZ)</t>
  </si>
  <si>
    <t>K30404A01</t>
  </si>
  <si>
    <t>Videokamera a střihačský program</t>
  </si>
  <si>
    <t>K30404B01</t>
  </si>
  <si>
    <t>Videokamera a střihačský program (ŠZ)</t>
  </si>
  <si>
    <t>K30405A01</t>
  </si>
  <si>
    <t>K30405B01</t>
  </si>
  <si>
    <t>K30406A01</t>
  </si>
  <si>
    <t>Přehrávače a rekordéry pro CD a DVD</t>
  </si>
  <si>
    <t>K30406B01</t>
  </si>
  <si>
    <t>Přehrávače a rekordéry pro CD a DVD (ŠZ)</t>
  </si>
  <si>
    <t>K40201A01</t>
  </si>
  <si>
    <t>K40201B01</t>
  </si>
  <si>
    <t>K40202A01</t>
  </si>
  <si>
    <t>K40202B01</t>
  </si>
  <si>
    <t>K40203A01</t>
  </si>
  <si>
    <t>Odborné knihy a časopisy včetně elektronických pro podporu výzkumné činnosti</t>
  </si>
  <si>
    <t>K40203B01</t>
  </si>
  <si>
    <t>K40301A01</t>
  </si>
  <si>
    <t>K40301B01</t>
  </si>
  <si>
    <t>K40401A01</t>
  </si>
  <si>
    <t>Licence pro online přístup k databázím odborných publikací</t>
  </si>
  <si>
    <t>K40401B01</t>
  </si>
  <si>
    <t>Licence pro online přístup k databázím odborných publikací (ŠZ)</t>
  </si>
  <si>
    <t>Kód kompenzační pomůcky</t>
  </si>
  <si>
    <t>Text kompenzační pomůcky</t>
  </si>
  <si>
    <t>NIV celkem v Kč</t>
  </si>
  <si>
    <t>K30303A01</t>
  </si>
  <si>
    <t>K30303B01</t>
  </si>
  <si>
    <t>Platový tarif v Kč</t>
  </si>
  <si>
    <t>Školní měřicí systémy pro přírodovědné předměty</t>
  </si>
  <si>
    <t>Poznámka</t>
  </si>
  <si>
    <r>
      <t>výpočet NIV celkem v</t>
    </r>
    <r>
      <rPr>
        <b/>
        <sz val="12"/>
        <rFont val="Calibri"/>
        <family val="2"/>
        <charset val="238"/>
      </rPr>
      <t> </t>
    </r>
    <r>
      <rPr>
        <b/>
        <sz val="12"/>
        <rFont val="Calibri"/>
        <family val="2"/>
        <charset val="238"/>
        <scheme val="minor"/>
      </rPr>
      <t>Kč</t>
    </r>
  </si>
  <si>
    <t>NIV
celkem v Kč</t>
  </si>
  <si>
    <t>MP v Kč</t>
  </si>
  <si>
    <t>ONIV
celkem v Kč</t>
  </si>
  <si>
    <t>odvody pojistné v Kč</t>
  </si>
  <si>
    <t>odvody FKSP v Kč</t>
  </si>
  <si>
    <t xml:space="preserve">počet hodin/týden </t>
  </si>
  <si>
    <t xml:space="preserve">počet hodin/rok </t>
  </si>
  <si>
    <t>I. Normovaná roční finanční náročnost podpůrných opatření osobního charakteru se stanoví vztahem:</t>
  </si>
  <si>
    <t>Normovaná finanční náročnost podpůrných opatření</t>
  </si>
  <si>
    <t>I40201A1M</t>
  </si>
  <si>
    <t>I40201A2M</t>
  </si>
  <si>
    <t>I40201A5C</t>
  </si>
  <si>
    <t>I40201B1M</t>
  </si>
  <si>
    <t>I40201B2M</t>
  </si>
  <si>
    <t>I40201B5C</t>
  </si>
  <si>
    <t>Učebnice v Braill. písmu, alikvót. částka na přepis do Braill. pís. (500s.) (ŠZ)</t>
  </si>
  <si>
    <t>D20107A01</t>
  </si>
  <si>
    <t>D20107B01</t>
  </si>
  <si>
    <t>Platnost od:</t>
  </si>
  <si>
    <t>Vyčísleno dle platných právních předpisů dne:</t>
  </si>
  <si>
    <t>počet zam.</t>
  </si>
  <si>
    <t>Kód</t>
  </si>
  <si>
    <t>Název</t>
  </si>
  <si>
    <t>Zkrácený název</t>
  </si>
  <si>
    <t>SPC</t>
  </si>
  <si>
    <t>Platnost od</t>
  </si>
  <si>
    <t>Platnost do</t>
  </si>
  <si>
    <t>UUII. 2 a)</t>
  </si>
  <si>
    <t>UUII. 2 b)</t>
  </si>
  <si>
    <t>UUII. 2 c)</t>
  </si>
  <si>
    <t>Pedag.interv.ve škole</t>
  </si>
  <si>
    <t>UUII. 6 A) 1</t>
  </si>
  <si>
    <t>UUII. 6 B) 1</t>
  </si>
  <si>
    <t>Předmět spec.ped.péče</t>
  </si>
  <si>
    <t>UUII. 6 A) 2</t>
  </si>
  <si>
    <t>Metod.podp.šk.porad.zař.</t>
  </si>
  <si>
    <t>UUII. 6 AB)3</t>
  </si>
  <si>
    <t>UUIII. 2 a)</t>
  </si>
  <si>
    <t>UUIII. 2 b)</t>
  </si>
  <si>
    <t>UUIII. 2 c)</t>
  </si>
  <si>
    <t>Org.výuky ve šk.zař.</t>
  </si>
  <si>
    <t>UUIII. 3. 1 B)</t>
  </si>
  <si>
    <t>AP sdíl.0,25</t>
  </si>
  <si>
    <t>UUIII. 5. 1 A a)</t>
  </si>
  <si>
    <t>AP sdíl.0,50</t>
  </si>
  <si>
    <t>UUIII. 5. 1 A b)</t>
  </si>
  <si>
    <t>AP sdíl.0,75</t>
  </si>
  <si>
    <t>UUIII. 5. 1 A c)</t>
  </si>
  <si>
    <t>AP ŠZ 0,25</t>
  </si>
  <si>
    <t>UUIII. 5. 1 B)</t>
  </si>
  <si>
    <t>Další PP 0,50</t>
  </si>
  <si>
    <t>UUIII. 5. 2 A)</t>
  </si>
  <si>
    <t>Škol.psych.0,50</t>
  </si>
  <si>
    <t>UUIII. 5. 3 A)</t>
  </si>
  <si>
    <t>Škol.spec.p.0,50</t>
  </si>
  <si>
    <t>Předmět speciálně pedagogické péče (2 hodiny) (doporučeno před 12/2017)</t>
  </si>
  <si>
    <t>Předm.sp.ped.péče ve šk.</t>
  </si>
  <si>
    <t>UUIII. 7. 1 A)</t>
  </si>
  <si>
    <t>Pedagogická intervence ve škole (2 hodiny) (doporučeno před 12/2017)</t>
  </si>
  <si>
    <t>UUIII. 7. 2 A)</t>
  </si>
  <si>
    <t>UUIII. 7. 2 B)</t>
  </si>
  <si>
    <t>Ped.interv.-met.podp. ŠPZ</t>
  </si>
  <si>
    <t>UUIII. 7. 3 AB</t>
  </si>
  <si>
    <t>03A701A02</t>
  </si>
  <si>
    <t>Předmět speciálně pedagogické péče (2 hodiny) (doporučeno od 12/2017)</t>
  </si>
  <si>
    <t>UUIII. 7. 1 A</t>
  </si>
  <si>
    <t>03A702A02</t>
  </si>
  <si>
    <t>Pedagogická intervence ve škole (2 hodiny) (doporučeno od 12/2017)</t>
  </si>
  <si>
    <t>UUIII. 7. 2 A</t>
  </si>
  <si>
    <t>AP 1,0</t>
  </si>
  <si>
    <t>UUIV. 5. 1 A</t>
  </si>
  <si>
    <t>Přepis.nesl.1</t>
  </si>
  <si>
    <t>UUIV. 5. 3 AB 1</t>
  </si>
  <si>
    <t>Přepis.nesl.2</t>
  </si>
  <si>
    <t>UUIV. 5. 3 AB 2</t>
  </si>
  <si>
    <t>Přepis.nesl.3</t>
  </si>
  <si>
    <t>UUIV. 5. 3 AB 3</t>
  </si>
  <si>
    <t>Přepis.nesl.4</t>
  </si>
  <si>
    <t>UUIV. 5. 3 AB 4</t>
  </si>
  <si>
    <t>Přepis.nesl.5</t>
  </si>
  <si>
    <t>UUIV. 5. 3 AB 5</t>
  </si>
  <si>
    <t>Přepis.nesl.6</t>
  </si>
  <si>
    <t>UUIV. 5. 3 AB 6</t>
  </si>
  <si>
    <t>Přepis.nesl.7</t>
  </si>
  <si>
    <t>UUIV. 5. 3 AB 7</t>
  </si>
  <si>
    <t>Přepis.nesl.8</t>
  </si>
  <si>
    <t>UUIV. 5. 3 AB 8</t>
  </si>
  <si>
    <t>Přepis.nesl.9</t>
  </si>
  <si>
    <t>UUIV. 5. 3 AB 9</t>
  </si>
  <si>
    <t>Přepis.nesl.10</t>
  </si>
  <si>
    <t>UUIV. 5. 3 AB 10</t>
  </si>
  <si>
    <t>Přepis.nesl.11</t>
  </si>
  <si>
    <t>UUIV. 5. 3 AB 11</t>
  </si>
  <si>
    <t>Přepis.nesl.12</t>
  </si>
  <si>
    <t>UUIV. 5. 3 AB 12</t>
  </si>
  <si>
    <t>Přepis.nesl.13</t>
  </si>
  <si>
    <t>UUIV. 5. 3 AB 13</t>
  </si>
  <si>
    <t>Přepis.nesl.14</t>
  </si>
  <si>
    <t>UUIV. 5. 3 AB 14</t>
  </si>
  <si>
    <t>Přepis.nesl.15</t>
  </si>
  <si>
    <t>UUIV. 5. 3 AB 15</t>
  </si>
  <si>
    <t>Přepis.nesl.16</t>
  </si>
  <si>
    <t>UUIV. 5. 3 AB 16</t>
  </si>
  <si>
    <t>Přepis.nesl.17</t>
  </si>
  <si>
    <t>UUIV. 5. 3 AB 17</t>
  </si>
  <si>
    <t>Přepis.nesl.18</t>
  </si>
  <si>
    <t>UUIV. 5. 3 AB 18</t>
  </si>
  <si>
    <t>Přepis.nesl.19</t>
  </si>
  <si>
    <t>UUIV. 5. 3 AB 19</t>
  </si>
  <si>
    <t>Přepis.nesl.20</t>
  </si>
  <si>
    <t>UUIV. 5. 3 AB 20</t>
  </si>
  <si>
    <t>Přepis.nesl.21</t>
  </si>
  <si>
    <t>UUIV. 5. 3 AB 21</t>
  </si>
  <si>
    <t>Přepis.nesl.22</t>
  </si>
  <si>
    <t>UUIV. 5. 3 AB 22</t>
  </si>
  <si>
    <t>Přepis.nesl.23</t>
  </si>
  <si>
    <t>UUIV. 5. 3 AB 23</t>
  </si>
  <si>
    <t>Přepis.nesl.24</t>
  </si>
  <si>
    <t>UUIV. 5. 3 AB 24</t>
  </si>
  <si>
    <t>Přepis.nesl.25</t>
  </si>
  <si>
    <t>UUIV. 5. 3 AB 25</t>
  </si>
  <si>
    <t>Přepis.nesl.26</t>
  </si>
  <si>
    <t>UUIV. 5. 3 AB 26</t>
  </si>
  <si>
    <t>Přepis.nesl.27</t>
  </si>
  <si>
    <t>UUIV. 5. 3 AB 27</t>
  </si>
  <si>
    <t>Přepis.nesl.28</t>
  </si>
  <si>
    <t>UUIV. 5. 3 AB 28</t>
  </si>
  <si>
    <t>Přepis.nesl.29</t>
  </si>
  <si>
    <t>UUIV. 5. 3 AB 29</t>
  </si>
  <si>
    <t>Přepis.nesl.30</t>
  </si>
  <si>
    <t>UUIV. 5. 3 AB 30</t>
  </si>
  <si>
    <t>Přepis.nesl.31</t>
  </si>
  <si>
    <t>UUIV. 5. 3 AB 31</t>
  </si>
  <si>
    <t>Přepis.nesl.32</t>
  </si>
  <si>
    <t>UUIV. 5. 3 AB 32</t>
  </si>
  <si>
    <t>Přepis.nesl.33</t>
  </si>
  <si>
    <t>UUIV. 5. 3 AB 33</t>
  </si>
  <si>
    <t>Přepis.nesl.34</t>
  </si>
  <si>
    <t>UUIV. 5. 3 AB 34</t>
  </si>
  <si>
    <t>Přepis.nesl.35</t>
  </si>
  <si>
    <t>UUIV. 5. 3 AB 35</t>
  </si>
  <si>
    <t>Přepis.nesl.36</t>
  </si>
  <si>
    <t>UUIV. 5. 3 AB 36</t>
  </si>
  <si>
    <t>Přepis.nesl.37</t>
  </si>
  <si>
    <t>UUIV. 5. 3 AB 37</t>
  </si>
  <si>
    <t>Přepis.nesl.38</t>
  </si>
  <si>
    <t>UUIV. 5. 3 AB 38</t>
  </si>
  <si>
    <t>Přepis.nesl.39</t>
  </si>
  <si>
    <t>UUIV. 5. 3 AB 39</t>
  </si>
  <si>
    <t>Přepis.nesl.40</t>
  </si>
  <si>
    <t>UUIV. 5. 3 AB 40</t>
  </si>
  <si>
    <t>Přepis.nesl.ŠZ1</t>
  </si>
  <si>
    <t>Přepis.nesl.ŠZ2</t>
  </si>
  <si>
    <t>Přepis.nesl.ŠZ3</t>
  </si>
  <si>
    <t>Přepis.nesl.ŠZ4</t>
  </si>
  <si>
    <t>Přepis.nesl.ŠZ5</t>
  </si>
  <si>
    <t>Přepis.nesl.ŠZ6</t>
  </si>
  <si>
    <t>Přepis.nesl.ŠZ7</t>
  </si>
  <si>
    <t>Přepis.nesl.ŠZ8</t>
  </si>
  <si>
    <t>Přepis.nesl.ŠZ9</t>
  </si>
  <si>
    <t>Přepis.nesl.ŠZ10</t>
  </si>
  <si>
    <t>Přepis.nesl.ŠZ11</t>
  </si>
  <si>
    <t>Přepis.nesl.ŠZ12</t>
  </si>
  <si>
    <t>Přepis.nesl.ŠZ13</t>
  </si>
  <si>
    <t>Přepis.nesl.ŠZ14</t>
  </si>
  <si>
    <t>Přepis.nesl.ŠZ15</t>
  </si>
  <si>
    <t>Přepis.nesl.ŠZ16</t>
  </si>
  <si>
    <t>Přepis.nesl.ŠZ17</t>
  </si>
  <si>
    <t>Přepis.nesl.ŠZ18</t>
  </si>
  <si>
    <t>Přepis.nesl.ŠZ19</t>
  </si>
  <si>
    <t>Přepis.nesl.ŠZ20</t>
  </si>
  <si>
    <t>Přepis.nesl.ŠZ21</t>
  </si>
  <si>
    <t>Přepis.nesl.ŠZ22</t>
  </si>
  <si>
    <t>Přepis.nesl.ŠZ23</t>
  </si>
  <si>
    <t>Přepis.nesl.ŠZ24</t>
  </si>
  <si>
    <t>Přepis.nesl.ŠZ25</t>
  </si>
  <si>
    <t>Další ped.pr.0,50</t>
  </si>
  <si>
    <t>UUIV. 5. 5</t>
  </si>
  <si>
    <t>Tlumočník českého znakového jazyka ve škole (ČZJ preferován) (1 hodina)</t>
  </si>
  <si>
    <t>Tlum.ČZJ1h</t>
  </si>
  <si>
    <t>UUIV. 5. 2 AB a) 1</t>
  </si>
  <si>
    <t>Tlumočník českého znakového jazyka ve škole (ČZJ preferován) (2 hodiny)</t>
  </si>
  <si>
    <t>Tlum.ČZJ2h</t>
  </si>
  <si>
    <t>UUIV. 5. 2 AB a) 2</t>
  </si>
  <si>
    <t>Tlumočník českého znakového jazyka ve škole (ČZJ preferován) (3 hodiny)</t>
  </si>
  <si>
    <t>Tlum.ČZJ3h</t>
  </si>
  <si>
    <t>UUIV. 5. 2 AB a) 3</t>
  </si>
  <si>
    <t>Tlumočník českého znakového jazyka ve škole (ČZJ preferován) (4 hodiny)</t>
  </si>
  <si>
    <t>Tlum.ČZJ4h</t>
  </si>
  <si>
    <t>UUIV. 5. 2 AB a) 4</t>
  </si>
  <si>
    <t>Tlumočník českého znakového jazyka ve škole (ČZJ preferován) (5 hodin)</t>
  </si>
  <si>
    <t>Tlum.ČZJ5h</t>
  </si>
  <si>
    <t>UUIV. 5. 2 AB a) 5</t>
  </si>
  <si>
    <t>Tlumočník českého znakového jazyka ve škole (ČZJ preferován) (6 hodin)</t>
  </si>
  <si>
    <t>Tlum.ČZJ6h</t>
  </si>
  <si>
    <t>UUIV. 5. 2 AB a) 6</t>
  </si>
  <si>
    <t>Tlumočník českého znakového jazyka ve škole (ČZJ preferován) (7 hodin)</t>
  </si>
  <si>
    <t>Tlum.ČZJ7h</t>
  </si>
  <si>
    <t>UUIV. 5. 2 AB a) 7</t>
  </si>
  <si>
    <t>Tlumočník českého znakového jazyka ve škole (ČZJ preferován) (8 hodin)</t>
  </si>
  <si>
    <t>Tlum.ČZJ8h</t>
  </si>
  <si>
    <t>UUIV. 5. 2 AB a) 8</t>
  </si>
  <si>
    <t>Tlumočník českého znakového jazyka ve škole (ČZJ preferován) (9 hodin)</t>
  </si>
  <si>
    <t>Tlum.ČZJ9h</t>
  </si>
  <si>
    <t>UUIV. 5. 2 AB a) 9</t>
  </si>
  <si>
    <t>Tlumočník českého znakového jazyka ve škole (ČZJ preferován) (10 hodin)</t>
  </si>
  <si>
    <t>Tlum.ČZJ10h</t>
  </si>
  <si>
    <t>UUIV. 5. 2 AB a) 10</t>
  </si>
  <si>
    <t>Tlumočník českého znakového jazyka ve škole (ČZJ preferován) (11 hodin)</t>
  </si>
  <si>
    <t>Tlum.ČZJ11h</t>
  </si>
  <si>
    <t>UUIV. 5. 2 AB a) 11</t>
  </si>
  <si>
    <t>Tlumočník českého znakového jazyka ve škole (ČZJ preferován) (12 hodin)</t>
  </si>
  <si>
    <t>Tlum.ČZJ12h</t>
  </si>
  <si>
    <t>UUIV. 5. 2 AB a) 12</t>
  </si>
  <si>
    <t>Tlumočník českého znakového jazyka ve škole (ČZJ preferován) (13 hodin)</t>
  </si>
  <si>
    <t>Tlum.ČZJ13h</t>
  </si>
  <si>
    <t>UUIV. 5. 2 AB a) 13</t>
  </si>
  <si>
    <t>Tlumočník českého znakového jazyka ve škole (ČZJ preferován) (14 hodin)</t>
  </si>
  <si>
    <t>Tlum.ČZJ14h</t>
  </si>
  <si>
    <t>UUIV. 5. 2 AB a) 14</t>
  </si>
  <si>
    <t>Tlumočník českého znakového jazyka ve škole (ČZJ preferován) (15 hodin)</t>
  </si>
  <si>
    <t>Tlum.ČZJ15h</t>
  </si>
  <si>
    <t>UUIV. 5. 2 AB a) 15</t>
  </si>
  <si>
    <t>Tlumočník českého znakového jazyka ve škole (ČZJ preferován) (16 hodin)</t>
  </si>
  <si>
    <t>Tlum.ČZJ16h</t>
  </si>
  <si>
    <t>UUIV. 5. 2 AB a) 16</t>
  </si>
  <si>
    <t>Tlumočník českého znakového jazyka ve škole (ČZJ preferován) (17 hodin)</t>
  </si>
  <si>
    <t>Tlum.ČZJ17h</t>
  </si>
  <si>
    <t>UUIV. 5. 2 AB a) 17</t>
  </si>
  <si>
    <t>Tlumočník českého znakového jazyka ve škole (ČZJ preferován) (18 hodin)</t>
  </si>
  <si>
    <t>Tlum.ČZJ18h</t>
  </si>
  <si>
    <t>UUIV. 5. 2 AB a) 18</t>
  </si>
  <si>
    <t>Tlumočník českého znakového jazyka ve škole (ČZJ preferován) (19 hodin)</t>
  </si>
  <si>
    <t>Tlum.ČZJ19h</t>
  </si>
  <si>
    <t>UUIV. 5. 2 AB a) 19</t>
  </si>
  <si>
    <t>Tlumočník českého znakového jazyka ve škole (ČZJ preferován) (20 hodin)</t>
  </si>
  <si>
    <t>Tlum.ČZJ20h</t>
  </si>
  <si>
    <t>UUIV. 5. 2 AB a) 20</t>
  </si>
  <si>
    <t>Tlumočník českého znakového jazyka ve škole (ČZJ preferován) (21 hodin)</t>
  </si>
  <si>
    <t>Tlum.ČZJ21h</t>
  </si>
  <si>
    <t>UUIV. 5. 2 AB a) 21</t>
  </si>
  <si>
    <t>Tlumočník českého znakového jazyka ve škole (ČZJ preferován) (22 hodin)</t>
  </si>
  <si>
    <t>Tlum.ČZJ22h</t>
  </si>
  <si>
    <t>UUIV. 5. 2 AB a) 22</t>
  </si>
  <si>
    <t>Tlumočník českého znakového jazyka ve škole (ČZJ preferován) (23 hodin)</t>
  </si>
  <si>
    <t>Tlum.ČZJ23h</t>
  </si>
  <si>
    <t>UUIV. 5. 2 AB a) 23</t>
  </si>
  <si>
    <t>Tlumočník českého znakového jazyka ve škole (ČZJ preferován) (24 hodin)</t>
  </si>
  <si>
    <t>Tlum.ČZJ24h</t>
  </si>
  <si>
    <t>UUIV. 5. 2 AB a) 24</t>
  </si>
  <si>
    <t>Tlumočník českého znakového jazyka ve škole (ČZJ preferován) (25 hodin)</t>
  </si>
  <si>
    <t>Tlum.ČZJ25h</t>
  </si>
  <si>
    <t>UUIV. 5. 2 AB a) 25</t>
  </si>
  <si>
    <t>Tlumočník českého znakového jazyka ve škole (ČZJ preferován) (26 hodin)</t>
  </si>
  <si>
    <t>Tlum.ČZJ26h</t>
  </si>
  <si>
    <t>UUIV. 5. 2 AB a) 26</t>
  </si>
  <si>
    <t>Tlumočník českého znakového jazyka ve škole (ČZJ preferován) (27 hodin)</t>
  </si>
  <si>
    <t>Tlum.ČZJ27h</t>
  </si>
  <si>
    <t>UUIV. 5. 2 AB a) 27</t>
  </si>
  <si>
    <t>Tlumočník českého znakového jazyka ve škole (ČZJ preferován) (28 hodin)</t>
  </si>
  <si>
    <t>Tlum.ČZJ28h</t>
  </si>
  <si>
    <t>UUIV. 5. 2 AB a) 28</t>
  </si>
  <si>
    <t>Tlumočník českého znakového jazyka ve škole (ČZJ preferován) (29 hodin)</t>
  </si>
  <si>
    <t>Tlum.ČZJ29h</t>
  </si>
  <si>
    <t>UUIV. 5. 2 AB a) 29</t>
  </si>
  <si>
    <t>Tlumočník českého znakového jazyka ve škole (ČZJ preferován) (30 hodin)</t>
  </si>
  <si>
    <t>Tlum.ČZJ30h</t>
  </si>
  <si>
    <t>UUIV. 5. 2 AB a) 30</t>
  </si>
  <si>
    <t>Tlumočník českého znakového jazyka ve škole (ČZJ preferován) (31 hodin)</t>
  </si>
  <si>
    <t>Tlum.ČZJ31h</t>
  </si>
  <si>
    <t>UUIV. 5. 2 AB a) 31</t>
  </si>
  <si>
    <t>Tlumočník českého znakového jazyka ve škole (ČZJ preferován) (32 hodin)</t>
  </si>
  <si>
    <t>Tlum.ČZJ32h</t>
  </si>
  <si>
    <t>UUIV. 5. 2 AB a) 32</t>
  </si>
  <si>
    <t>Tlumočník českého znakového jazyka ve škole (ČZJ preferován) (33 hodin)</t>
  </si>
  <si>
    <t>Tlum.ČZJ33h</t>
  </si>
  <si>
    <t>UUIV. 5. 2 AB a) 33</t>
  </si>
  <si>
    <t>Tlumočník českého znakového jazyka ve škole (ČZJ preferován) (34 hodin)</t>
  </si>
  <si>
    <t>Tlum.ČZJ34h</t>
  </si>
  <si>
    <t>UUIV. 5. 2 AB a) 34</t>
  </si>
  <si>
    <t>Tlumočník českého znakového jazyka ve škole (ČZJ preferován) (35 hodin)</t>
  </si>
  <si>
    <t>Tlum.ČZJ35h</t>
  </si>
  <si>
    <t>UUIV. 5. 2 AB a) 35</t>
  </si>
  <si>
    <t>Tlumočník českého znakového jazyka ve škole (ČZJ preferován) (36 hodin)</t>
  </si>
  <si>
    <t>Tlum.ČZJ36h</t>
  </si>
  <si>
    <t>UUIV. 5. 2 AB a) 36</t>
  </si>
  <si>
    <t>Tlumočník českého znakového jazyka ve škole (ČZJ preferován) (37 hodin)</t>
  </si>
  <si>
    <t>Tlum.ČZJ37h</t>
  </si>
  <si>
    <t>UUIV. 5. 2 AB a) 37</t>
  </si>
  <si>
    <t>Tlumočník českého znakového jazyka ve škole (ČZJ preferován) (38 hodin)</t>
  </si>
  <si>
    <t>Tlum.ČZJ38h</t>
  </si>
  <si>
    <t>UUIV. 5. 2 AB a) 38</t>
  </si>
  <si>
    <t>Tlumočník českého znakového jazyka ve škole (ČZJ preferován) (39 hodin)</t>
  </si>
  <si>
    <t>Tlum.ČZJ39h</t>
  </si>
  <si>
    <t>UUIV. 5. 2 AB a) 39</t>
  </si>
  <si>
    <t>Tlum.ČZJ40h</t>
  </si>
  <si>
    <t>UUIV. 5. 2 AB a) 40</t>
  </si>
  <si>
    <t>Tlumočník českého znakového jazyka v ŠZ při škole žáka (ČZJ preferován) (1 h)</t>
  </si>
  <si>
    <t>Tlum.ČZJ ŠZ1h</t>
  </si>
  <si>
    <t>Tlumočník českého znakového jazyka v ŠZ při škole žáka (ČZJ preferován) (2 h)</t>
  </si>
  <si>
    <t>Tlum.ČZJ ŠZ2h</t>
  </si>
  <si>
    <t>Tlumočník českého znakového jazyka v ŠZ při škole žáka (ČZJ preferován) (3 h)</t>
  </si>
  <si>
    <t>Tlum.ČZJ ŠZ3h</t>
  </si>
  <si>
    <t>Tlumočník českého znakového jazyka v ŠZ při škole žáka (ČZJ preferován) (4 h)</t>
  </si>
  <si>
    <t>Tlum.ČZJ ŠZ4h</t>
  </si>
  <si>
    <t>Tlumočník českého znakového jazyka v ŠZ při škole žáka (ČZJ preferován) (5 h)</t>
  </si>
  <si>
    <t>Tlum.ČZJ ŠZ5h</t>
  </si>
  <si>
    <t>Tlumočník českého znakového jazyka v ŠZ při škole žáka (ČZJ preferován) (6 h)</t>
  </si>
  <si>
    <t>Tlum.ČZJ ŠZ6h</t>
  </si>
  <si>
    <t>Tlumočník českého znakového jazyka v ŠZ při škole žáka (ČZJ preferován) (7 h)</t>
  </si>
  <si>
    <t>Tlum.ČZJ ŠZ7h</t>
  </si>
  <si>
    <t>Tlumočník českého znakového jazyka v ŠZ při škole žáka (ČZJ preferován) (8 h)</t>
  </si>
  <si>
    <t>Tlum.ČZJ ŠZ8h</t>
  </si>
  <si>
    <t>Tlumočník českého znakového jazyka v ŠZ při škole žáka (ČZJ preferován) (9 h)</t>
  </si>
  <si>
    <t>Tlum.ČZJ ŠZ9h</t>
  </si>
  <si>
    <t>Tlumočník českého znakového jazyka v ŠZ při škole žáka (ČZJ preferován) (10 h)</t>
  </si>
  <si>
    <t>Tlum.ČZJ ŠZ10h</t>
  </si>
  <si>
    <t>Tlumočník českého znakového jazyka v ŠZ při škole žáka (ČZJ preferován) (11 h)</t>
  </si>
  <si>
    <t>Tlum.ČZJ ŠZ11h</t>
  </si>
  <si>
    <t>Tlumočník českého znakového jazyka v ŠZ při škole žáka (ČZJ preferován) (12 h)</t>
  </si>
  <si>
    <t>Tlum.ČZJ ŠZ12h</t>
  </si>
  <si>
    <t>Tlumočník českého znakového jazyka v ŠZ při škole žáka (ČZJ preferován) (13 h)</t>
  </si>
  <si>
    <t>Tlum.ČZJ ŠZ13h</t>
  </si>
  <si>
    <t>Tlumočník českého znakového jazyka v ŠZ při škole žáka (ČZJ preferován) (14 h)</t>
  </si>
  <si>
    <t>Tlum.ČZJ ŠZ14h</t>
  </si>
  <si>
    <t>Tlumočník českého znakového jazyka v ŠZ při škole žáka (ČZJ preferován) (15 h)</t>
  </si>
  <si>
    <t>Tlum.ČZJ ŠZ15h</t>
  </si>
  <si>
    <t>Tlumočník českého znakového jazyka v ŠZ při škole žáka (ČZJ preferován) (16 h)</t>
  </si>
  <si>
    <t>Tlum.ČZJ ŠZ16h</t>
  </si>
  <si>
    <t>Tlumočník českého znakového jazyka v ŠZ při škole žáka (ČZJ preferován) (17 h)</t>
  </si>
  <si>
    <t>Tlum.ČZJ ŠZ17h</t>
  </si>
  <si>
    <t>Tlumočník českého znakového jazyka v ŠZ při škole žáka (ČZJ preferován) (18 h)</t>
  </si>
  <si>
    <t>Tlum.ČZJ ŠZ18h</t>
  </si>
  <si>
    <t>Tlumočník českého znakového jazyka v ŠZ při škole žáka (ČZJ preferován) (19 h)</t>
  </si>
  <si>
    <t>Tlum.ČZJ ŠZ19h</t>
  </si>
  <si>
    <t>Tlumočník českého znakového jazyka v ŠZ při škole žáka (ČZJ preferován) (20 h)</t>
  </si>
  <si>
    <t>Tlum.ČZJ ŠZ20h</t>
  </si>
  <si>
    <t>Tlumočník českého znakového jazyka v ŠZ při škole žáka (ČZJ preferován) (21 h)</t>
  </si>
  <si>
    <t>Tlum.ČZJ ŠZ21h</t>
  </si>
  <si>
    <t>Tlumočník českého znakového jazyka v ŠZ při škole žáka (ČZJ preferován) (22 h)</t>
  </si>
  <si>
    <t>Tlum.ČZJ ŠZ22h</t>
  </si>
  <si>
    <t>Tlumočník českého znakového jazyka v ŠZ při škole žáka (ČZJ preferován) (23 h)</t>
  </si>
  <si>
    <t>Tlum.ČZJ ŠZ23h</t>
  </si>
  <si>
    <t>Tlumočník českého znakového jazyka v ŠZ při škole žáka (ČZJ preferován) (24 h)</t>
  </si>
  <si>
    <t>Tlum.ČZJ ŠZ24h</t>
  </si>
  <si>
    <t>Tlumočník českého znakového jazyka v ŠZ při škole žáka (ČZJ preferován) (25 h)</t>
  </si>
  <si>
    <t>Tlum.ČZJ ŠZ25h</t>
  </si>
  <si>
    <t>Tlum.ČZJn1h</t>
  </si>
  <si>
    <t>UUIV. 5. 2 A b) 1</t>
  </si>
  <si>
    <t>Tlum.ČZJn2h</t>
  </si>
  <si>
    <t>UUIV. 5. 2 A b) 2</t>
  </si>
  <si>
    <t>Tlum.ČZJn3h</t>
  </si>
  <si>
    <t>UUIV. 5. 2 A b) 3</t>
  </si>
  <si>
    <t>Tlum.ČZJn4h</t>
  </si>
  <si>
    <t>UUIV. 5. 2 A b) 4</t>
  </si>
  <si>
    <t>Tlum.ČZJn5h</t>
  </si>
  <si>
    <t>UUIV. 5. 2 A b) 5</t>
  </si>
  <si>
    <t>Tlum.ČZJn6h</t>
  </si>
  <si>
    <t>UUIV. 5. 2 A b) 6</t>
  </si>
  <si>
    <t>Tlum.ČZJn7h</t>
  </si>
  <si>
    <t>UUIV. 5. 2 A b) 7</t>
  </si>
  <si>
    <t>Tlum.ČZJn8h</t>
  </si>
  <si>
    <t>UUIV. 5. 2 A b) 8</t>
  </si>
  <si>
    <t>Tlum.ČZJn9h</t>
  </si>
  <si>
    <t>UUIV. 5. 2 A b) 9</t>
  </si>
  <si>
    <t>Tlum.ČZJn10h</t>
  </si>
  <si>
    <t>UUIV. 5. 2 A b) 10</t>
  </si>
  <si>
    <t>Tlum.ČZJn11h</t>
  </si>
  <si>
    <t>UUIV. 5. 2 A b) 11</t>
  </si>
  <si>
    <t>Tlum.ČZJn12h</t>
  </si>
  <si>
    <t>UUIV. 5. 2 A b) 12</t>
  </si>
  <si>
    <t>Tlum.ČZJn13h</t>
  </si>
  <si>
    <t>UUIV. 5. 2 A b) 13</t>
  </si>
  <si>
    <t>Tlum.ČZJn14h</t>
  </si>
  <si>
    <t>UUIV. 5. 2 A b) 14</t>
  </si>
  <si>
    <t>Tlum.ČZJn15h</t>
  </si>
  <si>
    <t>UUIV. 5. 2 A b) 15</t>
  </si>
  <si>
    <t>Tlum.ČZJn16h</t>
  </si>
  <si>
    <t>UUIV. 5. 2 A b) 16</t>
  </si>
  <si>
    <t>Tlum.ČZJn17h</t>
  </si>
  <si>
    <t>UUIV. 5. 2 A b) 17</t>
  </si>
  <si>
    <t>Tlum.ČZJn18h</t>
  </si>
  <si>
    <t>UUIV. 5. 2 A b) 18</t>
  </si>
  <si>
    <t>Tlum.ČZJn19h</t>
  </si>
  <si>
    <t>UUIV. 5. 2 A b) 19</t>
  </si>
  <si>
    <t>Tlum.ČZJn20h</t>
  </si>
  <si>
    <t>UUIV. 5. 2 A b) 20</t>
  </si>
  <si>
    <t>Tlum.ČZJn21h</t>
  </si>
  <si>
    <t>UUIV. 5. 2 A b) 21</t>
  </si>
  <si>
    <t>Tlum.ČZJn22h</t>
  </si>
  <si>
    <t>UUIV. 5. 2 A b) 22</t>
  </si>
  <si>
    <t>Tlum.ČZJn23h</t>
  </si>
  <si>
    <t>UUIV. 5. 2 A b) 23</t>
  </si>
  <si>
    <t>Tlum.ČZJn24h</t>
  </si>
  <si>
    <t>UUIV. 5. 2 A b) 24</t>
  </si>
  <si>
    <t>Tlum.ČZJn25h</t>
  </si>
  <si>
    <t>UUIV. 5. 2 A b) 25</t>
  </si>
  <si>
    <t>Tlum.ČZJn26h</t>
  </si>
  <si>
    <t>UUIV. 5. 2 A b) 26</t>
  </si>
  <si>
    <t>Tlum.ČZJn27h</t>
  </si>
  <si>
    <t>UUIV. 5. 2 A b) 27</t>
  </si>
  <si>
    <t>Tlum.ČZJn28h</t>
  </si>
  <si>
    <t>UUIV. 5. 2 A b) 28</t>
  </si>
  <si>
    <t>Tlum.ČZJn29h</t>
  </si>
  <si>
    <t>UUIV. 5. 2 A b) 29</t>
  </si>
  <si>
    <t>Tlum.ČZJn30h</t>
  </si>
  <si>
    <t>UUIV. 5. 2 A b) 30</t>
  </si>
  <si>
    <t>Tlum.ČZJn31h</t>
  </si>
  <si>
    <t>UUIV. 5. 2 A b) 31</t>
  </si>
  <si>
    <t>Tlum.ČZJn32h</t>
  </si>
  <si>
    <t>UUIV. 5. 2 A b) 32</t>
  </si>
  <si>
    <t>Tlum.ČZJn33h</t>
  </si>
  <si>
    <t>UUIV. 5. 2 A b) 33</t>
  </si>
  <si>
    <t>Tlum.ČZJn34h</t>
  </si>
  <si>
    <t>UUIV. 5. 2 A b) 34</t>
  </si>
  <si>
    <t>Tlum.ČZJn35h</t>
  </si>
  <si>
    <t>UUIV. 5. 2 A b) 35</t>
  </si>
  <si>
    <t>Tlum.ČZJn36h</t>
  </si>
  <si>
    <t>UUIV. 5. 2 A b) 36</t>
  </si>
  <si>
    <t>Tlum.ČZJn37h</t>
  </si>
  <si>
    <t>UUIV. 5. 2 A b) 37</t>
  </si>
  <si>
    <t>Tlum.ČZJn38h</t>
  </si>
  <si>
    <t>UUIV. 5. 2 A b) 38</t>
  </si>
  <si>
    <t>Tlum.ČZJn39h</t>
  </si>
  <si>
    <t>UUIV. 5. 2 A b) 39</t>
  </si>
  <si>
    <t>Tlum.ČZJn40h</t>
  </si>
  <si>
    <t>UUIV. 5. 2 A b) 40</t>
  </si>
  <si>
    <t>UUIV. 5. 4 B a)</t>
  </si>
  <si>
    <t>Tlum.ČZJ ŠZ1</t>
  </si>
  <si>
    <t>UUIV. 5. 4 B b) 1</t>
  </si>
  <si>
    <t>Tlum.ČZJ ŠZ2</t>
  </si>
  <si>
    <t>UUIV. 5. 4 B b) 2</t>
  </si>
  <si>
    <t>Tlum.ČZJ ŠZ3</t>
  </si>
  <si>
    <t>UUIV. 5. 4 B b) 3</t>
  </si>
  <si>
    <t>Tlum.ČZJ ŠZ4</t>
  </si>
  <si>
    <t>UUIV. 5. 4 B b) 4</t>
  </si>
  <si>
    <t>Tlum.ČZJ ŠZ5</t>
  </si>
  <si>
    <t>UUIV. 5. 4 B b) 5</t>
  </si>
  <si>
    <t>Tlum.ČZJ ŠZ6</t>
  </si>
  <si>
    <t>UUIV. 5. 4 B b) 6</t>
  </si>
  <si>
    <t>Tlum.ČZJ ŠZ7</t>
  </si>
  <si>
    <t>UUIV. 5. 4 B b) 7</t>
  </si>
  <si>
    <t>Tlum.ČZJ ŠZ8</t>
  </si>
  <si>
    <t>UUIV. 5. 4 B b) 8</t>
  </si>
  <si>
    <t>Tlum.ČZJ ŠZ9</t>
  </si>
  <si>
    <t>UUIV. 5. 4 B b) 9</t>
  </si>
  <si>
    <t>Tlum.ČZJ ŠZ10</t>
  </si>
  <si>
    <t>UUIV. 5. 4 B b) 10</t>
  </si>
  <si>
    <t>Tlum.ČZJ ŠZ11</t>
  </si>
  <si>
    <t>UUIV. 5. 4 B b) 11</t>
  </si>
  <si>
    <t>Tlum.ČZJ ŠZ12</t>
  </si>
  <si>
    <t>UUIV. 5. 4 B b) 12</t>
  </si>
  <si>
    <t>Tlum.ČZJ ŠZ13</t>
  </si>
  <si>
    <t>UUIV. 5. 4 B b) 13</t>
  </si>
  <si>
    <t>Tlum.ČZJ ŠZ14</t>
  </si>
  <si>
    <t>UUIV. 5. 4 B b) 14</t>
  </si>
  <si>
    <t>Tlum.ČZJ ŠZ15</t>
  </si>
  <si>
    <t>UUIV. 5. 4 B b) 15</t>
  </si>
  <si>
    <t>Tlum.ČZJ ŠZ16</t>
  </si>
  <si>
    <t>UUIV. 5. 4 B b) 16</t>
  </si>
  <si>
    <t>Tlum.ČZJ ŠZ17</t>
  </si>
  <si>
    <t>UUIV. 5. 4 B b) 17</t>
  </si>
  <si>
    <t>Tlum.ČZJ ŠZ18</t>
  </si>
  <si>
    <t>UUIV. 5. 4 B b) 18</t>
  </si>
  <si>
    <t>Tlum.ČZJ ŠZ19</t>
  </si>
  <si>
    <t>UUIV. 5. 4 B b) 19</t>
  </si>
  <si>
    <t>Tlum.ČZJ ŠZ20</t>
  </si>
  <si>
    <t>UUIV. 5. 4 B b) 20</t>
  </si>
  <si>
    <t>Tlum.ČZJ ŠZ21</t>
  </si>
  <si>
    <t>UUIV. 5. 4 B b) 21</t>
  </si>
  <si>
    <t>Tlum.ČZJ ŠZ22</t>
  </si>
  <si>
    <t>UUIV. 5. 4 B b) 22</t>
  </si>
  <si>
    <t>Tlum.ČZJ ŠZ23</t>
  </si>
  <si>
    <t>UUIV. 5. 4 B b) 23</t>
  </si>
  <si>
    <t>Tlum.ČZJ ŠZ24</t>
  </si>
  <si>
    <t>UUIV. 5. 4 B b) 24</t>
  </si>
  <si>
    <t>Tlum.ČZJ ŠZ25</t>
  </si>
  <si>
    <t>UUIV. 5. 4 B b) 25</t>
  </si>
  <si>
    <t>Přep.nesl.ŠZ1</t>
  </si>
  <si>
    <t>UUIV. 5. 4 B c) 1</t>
  </si>
  <si>
    <t>Přep.nesl.ŠZ2</t>
  </si>
  <si>
    <t>UUIV. 5. 4 B c) 2</t>
  </si>
  <si>
    <t>Přep.nesl.ŠZ3</t>
  </si>
  <si>
    <t>UUIV. 5. 4 B c) 3</t>
  </si>
  <si>
    <t>Přep.nesl.ŠZ4</t>
  </si>
  <si>
    <t>UUIV. 5. 4 B c) 4</t>
  </si>
  <si>
    <t>Přep.nesl.ŠZ5</t>
  </si>
  <si>
    <t>UUIV. 5. 4 B c) 5</t>
  </si>
  <si>
    <t>Přep.nesl.ŠZ6</t>
  </si>
  <si>
    <t>UUIV. 5. 4 B c) 6</t>
  </si>
  <si>
    <t>Přep.nesl.ŠZ7</t>
  </si>
  <si>
    <t>UUIV. 5. 4 B c) 7</t>
  </si>
  <si>
    <t>Přep.nesl.ŠZ8</t>
  </si>
  <si>
    <t>UUIV. 5. 4 B c) 8</t>
  </si>
  <si>
    <t>Přep.nesl.ŠZ9</t>
  </si>
  <si>
    <t>UUIV. 5. 4 B c) 9</t>
  </si>
  <si>
    <t>Přep.nesl.ŠZ10</t>
  </si>
  <si>
    <t>UUIV. 5. 4 B c) 10</t>
  </si>
  <si>
    <t>Přep.nesl.ŠZ11</t>
  </si>
  <si>
    <t>UUIV. 5. 4 B c) 11</t>
  </si>
  <si>
    <t>Přep.nesl.ŠZ12</t>
  </si>
  <si>
    <t>UUIV. 5. 4 B c) 12</t>
  </si>
  <si>
    <t>Přep.nesl.ŠZ13</t>
  </si>
  <si>
    <t>UUIV. 5. 4 B c) 13</t>
  </si>
  <si>
    <t>Přep.nesl.ŠZ14</t>
  </si>
  <si>
    <t>UUIV. 5. 4 B c) 14</t>
  </si>
  <si>
    <t>Přep.nesl.ŠZ15</t>
  </si>
  <si>
    <t>UUIV. 5. 4 B c) 15</t>
  </si>
  <si>
    <t>Přep.nesl.ŠZ16</t>
  </si>
  <si>
    <t>UUIV. 5. 4 B c) 16</t>
  </si>
  <si>
    <t>Přep.nesl.ŠZ17</t>
  </si>
  <si>
    <t>UUIV. 5. 4 B c) 17</t>
  </si>
  <si>
    <t>Přep.nesl.ŠZ18</t>
  </si>
  <si>
    <t>UUIV. 5. 4 B c) 18</t>
  </si>
  <si>
    <t>Přep.nesl.ŠZ19</t>
  </si>
  <si>
    <t>UUIV. 5. 4 B c) 19</t>
  </si>
  <si>
    <t>Přep.nesl.ŠZ20</t>
  </si>
  <si>
    <t>UUIV. 5. 4 B c) 20</t>
  </si>
  <si>
    <t>Přep.nesl.ŠZ21</t>
  </si>
  <si>
    <t>UUIV. 5. 4 B c) 21</t>
  </si>
  <si>
    <t>Přep.nesl.ŠZ22</t>
  </si>
  <si>
    <t>UUIV. 5. 4 B c) 22</t>
  </si>
  <si>
    <t>Přep.nesl.ŠZ23</t>
  </si>
  <si>
    <t>UUIV. 5. 4 B c) 23</t>
  </si>
  <si>
    <t>Přep.nesl.ŠZ24</t>
  </si>
  <si>
    <t>UUIV. 5. 4 B c) 24</t>
  </si>
  <si>
    <t>Přep.nesl.ŠZ25</t>
  </si>
  <si>
    <t>UUIV. 5. 4 B c) 25</t>
  </si>
  <si>
    <t>Šk.psycholog/šk.spec.p.</t>
  </si>
  <si>
    <t>UUIV. 5. 6</t>
  </si>
  <si>
    <t>Šk.spec.ped</t>
  </si>
  <si>
    <t>UUIV. 7. 1 A</t>
  </si>
  <si>
    <t>UUIV. 7. 2 A</t>
  </si>
  <si>
    <t>040702A03</t>
  </si>
  <si>
    <t>UUIV. 7. 2 B</t>
  </si>
  <si>
    <t>UUIV. 7. 3 AB</t>
  </si>
  <si>
    <t>Snížení počtu žáků ve třídě (4-6 žáků /třídu) (1,0 úvazku)</t>
  </si>
  <si>
    <t>UUV. 3. 2</t>
  </si>
  <si>
    <t>UUV. 5. 1</t>
  </si>
  <si>
    <t>Přepisovatel pro nesl.-1</t>
  </si>
  <si>
    <t>UUV. 5. 3 1</t>
  </si>
  <si>
    <t>Přepisovatel pro nesl.-2</t>
  </si>
  <si>
    <t>UUV. 5. 3 2</t>
  </si>
  <si>
    <t>Přepisovatel pro nesl.-3</t>
  </si>
  <si>
    <t>UUV. 5. 3 3</t>
  </si>
  <si>
    <t>Přepisovatel pro nesl.-4</t>
  </si>
  <si>
    <t>UUV. 5. 3 4</t>
  </si>
  <si>
    <t>Přepisovatel pro nesl.-5</t>
  </si>
  <si>
    <t>UUV. 5. 3 5</t>
  </si>
  <si>
    <t>Přepisovatel pro nesl.-6</t>
  </si>
  <si>
    <t>UUV. 5. 3 6</t>
  </si>
  <si>
    <t>Přepisovatel pro nesl.-7</t>
  </si>
  <si>
    <t>UUV. 5. 3 7</t>
  </si>
  <si>
    <t>Přepisovatel pro nesl.-8</t>
  </si>
  <si>
    <t>UUV. 5. 3 8</t>
  </si>
  <si>
    <t>Přepisovatel pro nesl.-9</t>
  </si>
  <si>
    <t>UUV. 5. 3 9</t>
  </si>
  <si>
    <t>Přepisovatel pro nesl.-10</t>
  </si>
  <si>
    <t>UUV. 5. 3 10</t>
  </si>
  <si>
    <t>Přepisovatel pro nesl.-11</t>
  </si>
  <si>
    <t>UUV. 5. 3 11</t>
  </si>
  <si>
    <t>Přepisovatel pro nesl.-12</t>
  </si>
  <si>
    <t>UUV. 5. 3 12</t>
  </si>
  <si>
    <t>Přepisovatel pro nesl.-13</t>
  </si>
  <si>
    <t>UUV. 5. 3 13</t>
  </si>
  <si>
    <t>Přepisovatel pro nesl.-14</t>
  </si>
  <si>
    <t>UUV. 5. 3 14</t>
  </si>
  <si>
    <t>Přepisovatel pro nesl.-15</t>
  </si>
  <si>
    <t>UUV. 5. 3 15</t>
  </si>
  <si>
    <t>Přepisovatel pro nesl.-16</t>
  </si>
  <si>
    <t>UUV. 5. 3 16</t>
  </si>
  <si>
    <t>Přepisovatel pro nesl.-17</t>
  </si>
  <si>
    <t>UUV. 5. 3 17</t>
  </si>
  <si>
    <t>Přepisovatel pro nesl.-18</t>
  </si>
  <si>
    <t>UUV. 5. 3 18</t>
  </si>
  <si>
    <t>Přepisovatel pro nesl.-19</t>
  </si>
  <si>
    <t>UUV. 5. 3 19</t>
  </si>
  <si>
    <t>Přepisovatel pro nesl.-20</t>
  </si>
  <si>
    <t>UUV. 5. 3 20</t>
  </si>
  <si>
    <t>Přepisovatel pro nesl.-21</t>
  </si>
  <si>
    <t>UUV. 5. 3 21</t>
  </si>
  <si>
    <t>Přepisovatel pro nesl.-22</t>
  </si>
  <si>
    <t>UUV. 5. 3 22</t>
  </si>
  <si>
    <t>Přepisovatel pro nesl.-23</t>
  </si>
  <si>
    <t>UUV. 5. 3 23</t>
  </si>
  <si>
    <t>Přepisovatel pro nesl.-24</t>
  </si>
  <si>
    <t>UUV. 5. 3 24</t>
  </si>
  <si>
    <t>Přepisovatel pro nesl.-25</t>
  </si>
  <si>
    <t>UUV. 5. 3 25</t>
  </si>
  <si>
    <t>Přepisovatel pro nesl.-26</t>
  </si>
  <si>
    <t>UUV. 5. 3 26</t>
  </si>
  <si>
    <t>Přepisovatel pro nesl.-27</t>
  </si>
  <si>
    <t>UUV. 5. 3 27</t>
  </si>
  <si>
    <t>Přepisovatel pro nesl.-28</t>
  </si>
  <si>
    <t>UUV. 5. 3 28</t>
  </si>
  <si>
    <t>Přepisovatel pro nesl.-29</t>
  </si>
  <si>
    <t>UUV. 5. 3 29</t>
  </si>
  <si>
    <t>Přepisovatel pro nesl.-30</t>
  </si>
  <si>
    <t>UUV. 5. 3 30</t>
  </si>
  <si>
    <t>Přepisovatel pro nesl.-31</t>
  </si>
  <si>
    <t>UUV. 5. 3 31</t>
  </si>
  <si>
    <t>Přepisovatel pro nesl.-32</t>
  </si>
  <si>
    <t>UUV. 5. 3 32</t>
  </si>
  <si>
    <t>Přepisovatel pro nesl.-33</t>
  </si>
  <si>
    <t>UUV. 5. 3 33</t>
  </si>
  <si>
    <t>Přepisovatel pro nesl.-34</t>
  </si>
  <si>
    <t>UUV. 5. 3 34</t>
  </si>
  <si>
    <t>Přepisovatel pro nesl.-35</t>
  </si>
  <si>
    <t>UUV. 5. 3 35</t>
  </si>
  <si>
    <t>Přepisovatel pro nesl.-36</t>
  </si>
  <si>
    <t>UUV. 5. 3 36</t>
  </si>
  <si>
    <t>Přepisovatel pro nesl.-37</t>
  </si>
  <si>
    <t>UUV. 5. 3 37</t>
  </si>
  <si>
    <t>Přepisovatel pro nesl.-38</t>
  </si>
  <si>
    <t>UUV. 5. 3 38</t>
  </si>
  <si>
    <t>Přepisovatel pro nesl.-39</t>
  </si>
  <si>
    <t>UUV. 5. 3 39</t>
  </si>
  <si>
    <t>Přepisovatel pro nesl.-40</t>
  </si>
  <si>
    <t>UUV. 5. 3 40</t>
  </si>
  <si>
    <t>Další ped.pr.</t>
  </si>
  <si>
    <t>UUV. 5. 4</t>
  </si>
  <si>
    <t>UUV. 5. 5</t>
  </si>
  <si>
    <t>UUV. 5. 2 a) 1</t>
  </si>
  <si>
    <t>UUV. 5. 2 a) 2</t>
  </si>
  <si>
    <t>UUV. 5. 2 a) 3</t>
  </si>
  <si>
    <t>UUV. 5. 2 a) 4</t>
  </si>
  <si>
    <t>UUV. 5. 2 a) 5</t>
  </si>
  <si>
    <t>UUV. 5. 2 a) 6</t>
  </si>
  <si>
    <t>UUV. 5. 2 a) 7</t>
  </si>
  <si>
    <t>UUV. 5. 2 a) 8</t>
  </si>
  <si>
    <t>UUV. 5. 2 a) 9</t>
  </si>
  <si>
    <t>UUV. 5. 2 a) 10</t>
  </si>
  <si>
    <t>UUV. 5. 2 a) 11</t>
  </si>
  <si>
    <t>UUV. 5. 2 a) 12</t>
  </si>
  <si>
    <t>UUV. 5. 2 a) 13</t>
  </si>
  <si>
    <t>UUV. 5. 2 a) 14</t>
  </si>
  <si>
    <t>UUV. 5. 2 a) 15</t>
  </si>
  <si>
    <t>UUV. 5. 2 a) 16</t>
  </si>
  <si>
    <t>UUV. 5. 2 a) 17</t>
  </si>
  <si>
    <t>UUV. 5. 2 a) 18</t>
  </si>
  <si>
    <t>UUV. 5. 2 a) 19</t>
  </si>
  <si>
    <t>UUV. 5. 2 a) 20</t>
  </si>
  <si>
    <t>UUV. 5. 2 a) 21</t>
  </si>
  <si>
    <t>UUV. 5. 2 a) 22</t>
  </si>
  <si>
    <t>UUV. 5. 2 a) 23</t>
  </si>
  <si>
    <t>UUV. 5. 2 a) 24</t>
  </si>
  <si>
    <t>UUV. 5. 2 a) 25</t>
  </si>
  <si>
    <t>UUV. 5. 2 a) 26</t>
  </si>
  <si>
    <t>UUV. 5. 2 a) 27</t>
  </si>
  <si>
    <t>UUV. 5. 2 a) 28</t>
  </si>
  <si>
    <t>UUV. 5. 2 a) 29</t>
  </si>
  <si>
    <t>UUV. 5. 2 a) 30</t>
  </si>
  <si>
    <t>UUV. 5. 2 a) 31</t>
  </si>
  <si>
    <t>UUV. 5. 2 a) 32</t>
  </si>
  <si>
    <t>UUV. 5. 2 a) 33</t>
  </si>
  <si>
    <t>UUV. 5. 2 a) 34</t>
  </si>
  <si>
    <t>UUV. 5. 2 a) 35</t>
  </si>
  <si>
    <t>UUV. 5. 2 a) 36</t>
  </si>
  <si>
    <t>UUV. 5. 2 a) 37</t>
  </si>
  <si>
    <t>UUV. 5. 2 a) 38</t>
  </si>
  <si>
    <t>UUV. 5. 2 a) 39</t>
  </si>
  <si>
    <t>UUV. 5. 2 a) 40</t>
  </si>
  <si>
    <t>UUV. 5. 2 b) 1</t>
  </si>
  <si>
    <t>UUV. 5. 2 b) 2</t>
  </si>
  <si>
    <t>UUV. 5. 2 b) 3</t>
  </si>
  <si>
    <t>UUV. 5. 2 b) 4</t>
  </si>
  <si>
    <t>UUV. 5. 2 b) 5</t>
  </si>
  <si>
    <t>UUV. 5. 2 b) 6</t>
  </si>
  <si>
    <t>UUV. 5. 2 b) 7</t>
  </si>
  <si>
    <t>UUV. 5. 2 b) 8</t>
  </si>
  <si>
    <t>UUV. 5. 2 b) 9</t>
  </si>
  <si>
    <t>UUV. 5. 2 b) 10</t>
  </si>
  <si>
    <t>UUV. 5. 2 b) 11</t>
  </si>
  <si>
    <t>UUV. 5. 2 b) 12</t>
  </si>
  <si>
    <t>UUV. 5. 2 b) 13</t>
  </si>
  <si>
    <t>UUV. 5. 2 b) 14</t>
  </si>
  <si>
    <t>UUV. 5. 2 b) 15</t>
  </si>
  <si>
    <t>UUV. 5. 2 b) 16</t>
  </si>
  <si>
    <t>UUV. 5. 2 b) 17</t>
  </si>
  <si>
    <t>UUV. 5. 2 b) 18</t>
  </si>
  <si>
    <t>UUV. 5. 2 b) 19</t>
  </si>
  <si>
    <t>UUV. 5. 2 b) 20</t>
  </si>
  <si>
    <t>UUV. 5. 2 b) 21</t>
  </si>
  <si>
    <t>UUV. 5. 2 b) 22</t>
  </si>
  <si>
    <t>UUV. 5. 2 b) 23</t>
  </si>
  <si>
    <t>UUV. 5. 2 b) 24</t>
  </si>
  <si>
    <t>UUV. 5. 2 b) 25</t>
  </si>
  <si>
    <t>UUV. 5. 2 b) 26</t>
  </si>
  <si>
    <t>UUV. 5. 2 b) 27</t>
  </si>
  <si>
    <t>UUV. 5. 2 b) 28</t>
  </si>
  <si>
    <t>UUV. 5. 2 b) 29</t>
  </si>
  <si>
    <t>UUV. 5. 2 b) 30</t>
  </si>
  <si>
    <t>UUV. 5. 2 b) 31</t>
  </si>
  <si>
    <t>UUV. 5. 2 b) 32</t>
  </si>
  <si>
    <t>UUV. 5. 2 b) 33</t>
  </si>
  <si>
    <t>UUV. 5. 2 b) 34</t>
  </si>
  <si>
    <t>UUV. 5. 2 b) 35</t>
  </si>
  <si>
    <t>UUV. 5. 2 b) 36</t>
  </si>
  <si>
    <t>UUV. 5. 2 b) 37</t>
  </si>
  <si>
    <t>UUV. 5. 2 b) 38</t>
  </si>
  <si>
    <t>UUV. 5. 2 b) 39</t>
  </si>
  <si>
    <t>UUV. 5. 2 b) 40</t>
  </si>
  <si>
    <t>UUV. 5. 4 B a)</t>
  </si>
  <si>
    <t>UUV. 5. 4 B b) 1</t>
  </si>
  <si>
    <t>UUV. 5. 4 B b) 2</t>
  </si>
  <si>
    <t>UUV. 5. 4 B b) 3</t>
  </si>
  <si>
    <t>UUV. 5. 4 B b) 4</t>
  </si>
  <si>
    <t>UUV. 5. 4 B b) 5</t>
  </si>
  <si>
    <t>UUV. 5. 4 B b) 6</t>
  </si>
  <si>
    <t>UUV. 5. 4 B b) 7</t>
  </si>
  <si>
    <t>UUV. 5. 4 B b) 8</t>
  </si>
  <si>
    <t>UUV. 5. 4 B b) 9</t>
  </si>
  <si>
    <t>UUV. 5. 4 B b) 10</t>
  </si>
  <si>
    <t>UUV. 5. 4 B b) 11</t>
  </si>
  <si>
    <t>UUV. 5. 4 B b) 12</t>
  </si>
  <si>
    <t>UUV. 5. 4 B b) 13</t>
  </si>
  <si>
    <t>UUV. 5. 4 B b) 14</t>
  </si>
  <si>
    <t>UUV. 5. 4 B b) 15</t>
  </si>
  <si>
    <t>UUV. 5. 4 B b) 16</t>
  </si>
  <si>
    <t>UUV. 5. 4 B b) 17</t>
  </si>
  <si>
    <t>UUV. 5. 4 B b) 18</t>
  </si>
  <si>
    <t>UUV. 5. 4 B b) 19</t>
  </si>
  <si>
    <t>UUV. 5. 4 B b) 20</t>
  </si>
  <si>
    <t>UUV. 5. 4 B b) 21</t>
  </si>
  <si>
    <t>UUV. 5. 4 B b) 22</t>
  </si>
  <si>
    <t>UUV. 5. 4 B b) 23</t>
  </si>
  <si>
    <t>UUV. 5. 4 B b) 24</t>
  </si>
  <si>
    <t>UUV. 5. 4 B b) 25</t>
  </si>
  <si>
    <t>UUV. 5. 4 B c) 1</t>
  </si>
  <si>
    <t>UUV. 5. 4 B c) 2</t>
  </si>
  <si>
    <t>UUV. 5. 4 B c) 3</t>
  </si>
  <si>
    <t>UUV. 5. 4 B c) 4</t>
  </si>
  <si>
    <t>UUV. 5. 4 B c) 5</t>
  </si>
  <si>
    <t>UUV. 5. 4 B c) 6</t>
  </si>
  <si>
    <t>UUV. 5. 4 B c) 7</t>
  </si>
  <si>
    <t>UUV. 5. 4 B c) 8</t>
  </si>
  <si>
    <t>UUV. 5. 4 B c) 9</t>
  </si>
  <si>
    <t>UUV. 5. 4 B c) 10</t>
  </si>
  <si>
    <t>UUV. 5. 4 B c) 11</t>
  </si>
  <si>
    <t>UUV. 5. 4 B c) 12</t>
  </si>
  <si>
    <t>UUV. 5. 4 B c) 13</t>
  </si>
  <si>
    <t>UUV. 5. 4 B c) 14</t>
  </si>
  <si>
    <t>UUV. 5. 4 B c) 15</t>
  </si>
  <si>
    <t>UUV. 5. 4 B c) 16</t>
  </si>
  <si>
    <t>UUV. 5. 4 B c) 17</t>
  </si>
  <si>
    <t>UUV. 5. 4 B c) 18</t>
  </si>
  <si>
    <t>UUV. 5. 4 B c) 19</t>
  </si>
  <si>
    <t>UUV. 5. 4 B c) 20</t>
  </si>
  <si>
    <t>UUV. 5. 4 B c) 21</t>
  </si>
  <si>
    <t>UUV. 5. 4 B c) 22</t>
  </si>
  <si>
    <t>UUV. 5. 4 B c) 23</t>
  </si>
  <si>
    <t>UUV. 5. 4 B c) 24</t>
  </si>
  <si>
    <t>UUV. 5. 4 B c) 25</t>
  </si>
  <si>
    <t>Předměty spec.ped.péče</t>
  </si>
  <si>
    <t>UUV. 7. 1</t>
  </si>
  <si>
    <t>UUV. 7. 2</t>
  </si>
  <si>
    <t>UUV. 7. 3</t>
  </si>
  <si>
    <t>Pomůcky pro podporu sluchového vnímání a rozlišování</t>
  </si>
  <si>
    <t>Pom.-podp.sl.vním.,rozl.</t>
  </si>
  <si>
    <t>PPA.II.1.1</t>
  </si>
  <si>
    <t>Pom.-rozv.řeč.funkcí</t>
  </si>
  <si>
    <t>PPA.II.2.1</t>
  </si>
  <si>
    <t>Pomůcky pro rozvoj řeč. funkcí, nácvik jaz.kompetencí ve všech jaz.rovinách (ŠZ)</t>
  </si>
  <si>
    <t>Pomůcky pro rozvoj myšlení, paměti a pozornosti</t>
  </si>
  <si>
    <t>Pom.-rozv.myšl.,pam.,poz.</t>
  </si>
  <si>
    <t>PPA.II.2.2</t>
  </si>
  <si>
    <t>Speciální učebnice/učební materiály na rozvoj čtení</t>
  </si>
  <si>
    <t>Spec.uč.mater.-rozv.čtení</t>
  </si>
  <si>
    <t>PPA.II.2.3</t>
  </si>
  <si>
    <t>Speciální učební materiály na rozvoj smyslového vnímání</t>
  </si>
  <si>
    <t>Spec.uč.mat.-roz.smysl.v.</t>
  </si>
  <si>
    <t>PPA.II.2.4</t>
  </si>
  <si>
    <t>A20205A01</t>
  </si>
  <si>
    <t>Spec.uč.mat.-laminátor</t>
  </si>
  <si>
    <t>PPA.II.2.5</t>
  </si>
  <si>
    <t>A20205B01</t>
  </si>
  <si>
    <t>Software na rozvoj komunikačních schopností</t>
  </si>
  <si>
    <t>SW-rozv.komun.schop.</t>
  </si>
  <si>
    <t>PPA.II.3.1</t>
  </si>
  <si>
    <t>Pomůcky pro podporu sluchového vnímání a rozlišování</t>
  </si>
  <si>
    <t>PPA.III.1.1</t>
  </si>
  <si>
    <t>PPA.III.2.1</t>
  </si>
  <si>
    <t>Pomůcky pro rozvoj myšlení, paměti, pozornosti</t>
  </si>
  <si>
    <t>Pom.-roz.myšl.,pam.a poz.</t>
  </si>
  <si>
    <t>PPA.III.2.2</t>
  </si>
  <si>
    <t>Speciální učební materiály na rozvoj čtení</t>
  </si>
  <si>
    <t>Spec.učeb.mat.-rozv.čtení</t>
  </si>
  <si>
    <t>PPA.III.2.3</t>
  </si>
  <si>
    <t>Speciální učební materiály na rozvoj smyslového vnímání</t>
  </si>
  <si>
    <t>PPA.III.2.4</t>
  </si>
  <si>
    <t>Počítačové programy pro alternativní a augmentativní komunikaci</t>
  </si>
  <si>
    <t>Poč.prog.-alter.,aug.kom.</t>
  </si>
  <si>
    <t>PPA.III.3.1</t>
  </si>
  <si>
    <t>Software pro rozvoj českého jazyka - slovní zásoby, pravopisu, syntaxe</t>
  </si>
  <si>
    <t>PPA.III.3.2</t>
  </si>
  <si>
    <t>Software pro rozvoj českého jazyka - slovní zásoby, pravopisu, syntaxe (ŠZ)</t>
  </si>
  <si>
    <t>Software na rozvoj komunikačních schopností a smyslového vnímání</t>
  </si>
  <si>
    <t>PPA.III.3.3</t>
  </si>
  <si>
    <t>Počítač/tablet (podle potřeb žáka)</t>
  </si>
  <si>
    <t>Poč./tablet</t>
  </si>
  <si>
    <t>PPA.III.4.1</t>
  </si>
  <si>
    <t>Počítač/tablet (podle potřeb žáka) (ŠZ)</t>
  </si>
  <si>
    <t>Pomůcky pro alternativní komunikaci</t>
  </si>
  <si>
    <t>Pom.-alternativ.komunik.</t>
  </si>
  <si>
    <t>PPA.IV.1.1</t>
  </si>
  <si>
    <t>PPA.IV.1.2</t>
  </si>
  <si>
    <t>Komunikátor</t>
  </si>
  <si>
    <t>PPA.IV.1.3</t>
  </si>
  <si>
    <t>Speciální učební materiály pro rozvoj čtení</t>
  </si>
  <si>
    <t>Spec.uč.mat.-rozv.čtení</t>
  </si>
  <si>
    <t>PPA.IV.2.1</t>
  </si>
  <si>
    <t>Speciální pomůcky pro rozvoj komunikačních funkcí a jazykových kompetencí</t>
  </si>
  <si>
    <t>Spec.pom.-roz.kom.f.</t>
  </si>
  <si>
    <t>PPA.IV.2.2</t>
  </si>
  <si>
    <t>PPA.IV.2.3</t>
  </si>
  <si>
    <t>Speciální pomůcky pro rozvoj myšlení, paměti a pozornosti</t>
  </si>
  <si>
    <t>Spec.pom.-roz.myšl.,pam.</t>
  </si>
  <si>
    <t>PPA.IV.2.4</t>
  </si>
  <si>
    <t>SW-přep.psané ř.do hl.v.</t>
  </si>
  <si>
    <t>PPA.IV.3.1</t>
  </si>
  <si>
    <t>SW-alternativ.komun.</t>
  </si>
  <si>
    <t>PPA.IV.3.2</t>
  </si>
  <si>
    <t>PPA.IV.4.1</t>
  </si>
  <si>
    <t>PPA.V.1.1</t>
  </si>
  <si>
    <t>Pomůcky pro podporu sluchového vnímání a rozlišování</t>
  </si>
  <si>
    <t>PPA.V.1.2</t>
  </si>
  <si>
    <t>PPA.V.1.3</t>
  </si>
  <si>
    <t>Speciální učební materiály pro rozvoj čtení</t>
  </si>
  <si>
    <t>PPA.V.2.1</t>
  </si>
  <si>
    <t>Speciální pomůcky pro rozvoj komunikačních funkcí a jazykových kompetencí</t>
  </si>
  <si>
    <t>PPA.V.2.2</t>
  </si>
  <si>
    <t>PPA.V.2.3</t>
  </si>
  <si>
    <t>PPA.V.2.4</t>
  </si>
  <si>
    <t>Pomůcka pro myofunkční terapii a orofaciální stimulaci</t>
  </si>
  <si>
    <t>PPA.V.2.5</t>
  </si>
  <si>
    <t>Pomůcka pro myofunkční terapii a orofaciální stimulaci (ŠZ)</t>
  </si>
  <si>
    <t>PPA.V.3.1</t>
  </si>
  <si>
    <t>Software pro alternativní komunikaci</t>
  </si>
  <si>
    <t>PPA.V.3.2</t>
  </si>
  <si>
    <t>PPA.V.4.1</t>
  </si>
  <si>
    <t>Názorné didaktické pomůcky pro výuku čtení a psaní</t>
  </si>
  <si>
    <t>Názor.did.pom.-čtení,psan</t>
  </si>
  <si>
    <t>PPB.III.2.1</t>
  </si>
  <si>
    <t>Názorné didaktické pomůcky pro výuku matematiky</t>
  </si>
  <si>
    <t>Názor.did.pom.-matem.</t>
  </si>
  <si>
    <t>PPB.III.2.2</t>
  </si>
  <si>
    <t>Názorné didaktické manipulační pomůcky pro výuku naukových předmětů</t>
  </si>
  <si>
    <t>Názor.did.man.pom.-nauky</t>
  </si>
  <si>
    <t>PPB.III.2.3</t>
  </si>
  <si>
    <t>Demonstrační obrázky</t>
  </si>
  <si>
    <t>PPB.III.2.4</t>
  </si>
  <si>
    <t>Didaktické pomůcky pro činnostní učení</t>
  </si>
  <si>
    <t>PPB.III.2.5</t>
  </si>
  <si>
    <t>Spec.did.pom.-roz.j.mot.</t>
  </si>
  <si>
    <t>PPB.III.2.6</t>
  </si>
  <si>
    <t>Speciální didakt.pom. pro rozvoj jemné motoriky a vizuomotorické koordinace (ŠZ)</t>
  </si>
  <si>
    <t>Speciální didaktické pomůcky pro rozvoj hrubé motoriky</t>
  </si>
  <si>
    <t>Spec.did.pom.-roz.hr.mot.</t>
  </si>
  <si>
    <t>PPB.III.2.7</t>
  </si>
  <si>
    <t>Speciální učebnice pro výuku žáků s mentálním postižením</t>
  </si>
  <si>
    <t>Spec.učeb.-ž.mentál.p.</t>
  </si>
  <si>
    <t>PPB.III.2.8</t>
  </si>
  <si>
    <t>Názorné didaktické manipulační pomůcky pro rozvoj dílčích funkcí</t>
  </si>
  <si>
    <t>Názor.did.man.pom-d.f.</t>
  </si>
  <si>
    <t>PPB.III.2.9</t>
  </si>
  <si>
    <t>Pomůcky pro nácvik sebeobsluhy</t>
  </si>
  <si>
    <t>Pom.-nácvik sebeobsluhy</t>
  </si>
  <si>
    <t>PPB.III.2.10</t>
  </si>
  <si>
    <t>Bubny, Orffovy nástroje, perkuse</t>
  </si>
  <si>
    <t>Bubny,Orff.nástr.,perkuse</t>
  </si>
  <si>
    <t>PPB.III.2.11</t>
  </si>
  <si>
    <t>PPB.III.3.1</t>
  </si>
  <si>
    <t>Multidotykový počítač</t>
  </si>
  <si>
    <t>PPB.III.4.1</t>
  </si>
  <si>
    <t>Úprava pracovního prostředí - strukturace (Paravan, barevné pásky, koberce aj.)</t>
  </si>
  <si>
    <t>Úpr.prac.pr.-struktur.</t>
  </si>
  <si>
    <t>PPB.IV.1.1</t>
  </si>
  <si>
    <t>Úprava prac. prostředí - strukturace (Paravan, barevné pásky, koberce aj.) (ŠZ)</t>
  </si>
  <si>
    <t>PPB.IV.1.2</t>
  </si>
  <si>
    <t>Názorné didaktické (manipulační) pomůcky</t>
  </si>
  <si>
    <t>Názor.didakt.(man.)pom.</t>
  </si>
  <si>
    <t>PPB.IV.2.1</t>
  </si>
  <si>
    <t>Speciální učebnice pro žáky základní školy speciální</t>
  </si>
  <si>
    <t>PPB.IV.2.2</t>
  </si>
  <si>
    <t>Soubor pomůcek pro nácvik sociálních dovedností</t>
  </si>
  <si>
    <t>Soub.pom.-nácvik soc.dov.</t>
  </si>
  <si>
    <t>PPB.IV.2.3</t>
  </si>
  <si>
    <t>PPB.IV.2.4</t>
  </si>
  <si>
    <t>Pomůcky pro rozvoj hrubé a jemné motoriky</t>
  </si>
  <si>
    <t>PPB.IV.2.5</t>
  </si>
  <si>
    <t>Montessori pomůcky</t>
  </si>
  <si>
    <t>PPB.IV.2.6</t>
  </si>
  <si>
    <t>Výukové programy</t>
  </si>
  <si>
    <t>PPB.IV.3.1</t>
  </si>
  <si>
    <t>Software pro alternativní a augmentativní komunikaci</t>
  </si>
  <si>
    <t>SW-altern.,aug.kom.</t>
  </si>
  <si>
    <t>PPB.IV.3.2</t>
  </si>
  <si>
    <t>Počítač/tablet</t>
  </si>
  <si>
    <t>PPB.IV.4.1</t>
  </si>
  <si>
    <t>Speciální softwarové vybavení</t>
  </si>
  <si>
    <t>Spec.SW vybavení</t>
  </si>
  <si>
    <t>PPB.V.3.1</t>
  </si>
  <si>
    <t>Tablet nebo multidotykový monitor (podle potřeb žáka)</t>
  </si>
  <si>
    <t>Tablet,multidotyk.monitor</t>
  </si>
  <si>
    <t>PPB.V.4.1</t>
  </si>
  <si>
    <t>Úprava prostředí - odhlučnění místnosti (koberce, závěsy)</t>
  </si>
  <si>
    <t>Úprava prostř.-odhl.míst.</t>
  </si>
  <si>
    <t>PPC.II.1.1</t>
  </si>
  <si>
    <t>Úprava prostředí - odhlučnění místnosti (koberce, závěsy) (ŠZ)</t>
  </si>
  <si>
    <t>Vhodné osvětlení - žaluzie, světlo</t>
  </si>
  <si>
    <t>Vhod.osvětl.-žaluz.,svět.</t>
  </si>
  <si>
    <t>PPC.II.1.2</t>
  </si>
  <si>
    <t>Vhodné osvětlení - žaluzie, světlo (ŠZ)</t>
  </si>
  <si>
    <t>Názorné didaktické pomůcky</t>
  </si>
  <si>
    <t>Názorné didakt.pomůcky</t>
  </si>
  <si>
    <t>PPC.II.2.1</t>
  </si>
  <si>
    <t>Pom.usnad.tvoř.,rozv.řeči</t>
  </si>
  <si>
    <t>PPC.II.2.2</t>
  </si>
  <si>
    <t>Software pro rozvoj sluchového vnímání</t>
  </si>
  <si>
    <t>Softw.-rozvoj sluch.vním.</t>
  </si>
  <si>
    <t>PPC.II.3.1</t>
  </si>
  <si>
    <t>PPC.II.4.1</t>
  </si>
  <si>
    <t>Pomůcky pro rozvoj řeči</t>
  </si>
  <si>
    <t>Pom.-rozv.řeči</t>
  </si>
  <si>
    <t>PPC.III.1.2</t>
  </si>
  <si>
    <t>Speciální učebnice, učební texty, materiály pro rozvoj jaz. kompetencí v ČJ</t>
  </si>
  <si>
    <t>Spec.učeb.-jazyk.komp.ČJ</t>
  </si>
  <si>
    <t>PPC.III.2.1</t>
  </si>
  <si>
    <t>Speciální učebnice, učební texty, materiály pro rozvoj jaz. kompetencí v ČJ (ŠZ)</t>
  </si>
  <si>
    <t>Didaktické materiály pro rozvoj sluchového vnímání</t>
  </si>
  <si>
    <t>Did.mater.-rozv.sl.vním. </t>
  </si>
  <si>
    <t>PPC.III.2.2</t>
  </si>
  <si>
    <t>Spec.učeb.-ž.sluch.p.</t>
  </si>
  <si>
    <t>PPC.III.2.3</t>
  </si>
  <si>
    <t>CD učebnice pro výuku českého znakového jazyka</t>
  </si>
  <si>
    <t>CD učebnice pro výuku ČZJ</t>
  </si>
  <si>
    <t>PPC.III.3.1</t>
  </si>
  <si>
    <t>Software - podpora učebnic formou českého znakového jazyka</t>
  </si>
  <si>
    <t>SW-podp.učebnic ČZJ</t>
  </si>
  <si>
    <t>PPC.III.3.2</t>
  </si>
  <si>
    <t>Software - podpora učebnic formou českého znakového jazyka (ŠZ)</t>
  </si>
  <si>
    <t>Pomůcky pro podporu dalších komunikačních systémů</t>
  </si>
  <si>
    <t>PPC.IV.1.1</t>
  </si>
  <si>
    <t>Multimediální učebnice s podporou českého znakového jazyka</t>
  </si>
  <si>
    <t>PPC.IV.3.1</t>
  </si>
  <si>
    <t>PPC.IV.3.2</t>
  </si>
  <si>
    <t>PPC.IV.4.1</t>
  </si>
  <si>
    <t>PPC.V.1.1</t>
  </si>
  <si>
    <t>PPC.V.1.2</t>
  </si>
  <si>
    <t>Spotřeb. mat. na výrobu pom. pro augmentativní a alternativní komunikaci (ŠZ)</t>
  </si>
  <si>
    <t>Kom.program-altern.kom.</t>
  </si>
  <si>
    <t>PPC.V.3.1</t>
  </si>
  <si>
    <t>Stůl s výškově a úhlově nastavitelnou plochou</t>
  </si>
  <si>
    <t>PPD.II.1.1</t>
  </si>
  <si>
    <t>Protiskluzová podložka</t>
  </si>
  <si>
    <t>PPD.II.1.2</t>
  </si>
  <si>
    <t>Židle s pevnou podnožkou</t>
  </si>
  <si>
    <t>PPD.II.1.3</t>
  </si>
  <si>
    <t>Přenosné stojany pro práci na lavici</t>
  </si>
  <si>
    <t>PPD.II.1.4</t>
  </si>
  <si>
    <t>Speciální židle s područkami - pro žáky, kteří mají bezpečný sed</t>
  </si>
  <si>
    <t>PPD.II.1.5</t>
  </si>
  <si>
    <t>Speciální židle s područkami - pro žáky, kteří mají bezpečný sed (ŠZ)</t>
  </si>
  <si>
    <t>Speciální nůžky</t>
  </si>
  <si>
    <t>PPD.II.1.6</t>
  </si>
  <si>
    <t>Bezpečný kelímek na vodu (1 ks)</t>
  </si>
  <si>
    <t>Bezpečný kelímek na vodu</t>
  </si>
  <si>
    <t>PPD.II.1.7a)</t>
  </si>
  <si>
    <t>Bezpečné kelímky na vodu</t>
  </si>
  <si>
    <t>PPD.II.1.7b)</t>
  </si>
  <si>
    <t>Bezpečný kelímek na vodu (1 ks) (ŠZ)</t>
  </si>
  <si>
    <t>PPD.II.1.7</t>
  </si>
  <si>
    <t>Nástavec na štětce a tužky pro správný úchop (1x)</t>
  </si>
  <si>
    <t>Nástavec na štětce,tužky</t>
  </si>
  <si>
    <t>PPD.II.1.8a)</t>
  </si>
  <si>
    <t>Nástavce na štětce a tužky pro správný úchop (2x)</t>
  </si>
  <si>
    <t>Nástavce na štětce,tužky</t>
  </si>
  <si>
    <t>PPD.II.1.8b)</t>
  </si>
  <si>
    <t>Nástavec na štětce a tužky pro správný úchop (1x) (ŠZ)</t>
  </si>
  <si>
    <t>Didakt.manipulační pom.</t>
  </si>
  <si>
    <t>PPD.II.2.1</t>
  </si>
  <si>
    <t>PPD.II.2.2</t>
  </si>
  <si>
    <t>Prac.listy-rozv.grafomot.</t>
  </si>
  <si>
    <t>PPD.II.2.3</t>
  </si>
  <si>
    <t>PPD.II.3.1</t>
  </si>
  <si>
    <t>PPD.III.1.1</t>
  </si>
  <si>
    <t>Židle (sedačka) pro žáky, kteří potřebují podporu sedu</t>
  </si>
  <si>
    <t>Židle-ž.potřeb.podp.sedu</t>
  </si>
  <si>
    <t>PPD.III.1.2</t>
  </si>
  <si>
    <t>PPD.III.1.3</t>
  </si>
  <si>
    <t>Polohovací pytle</t>
  </si>
  <si>
    <t>PPD.III.1.4</t>
  </si>
  <si>
    <t>Držák berlí na lavici</t>
  </si>
  <si>
    <t>PPD.III.1.5</t>
  </si>
  <si>
    <t>Speciální rýsovací pomůcky</t>
  </si>
  <si>
    <t>PPD.III.2.1</t>
  </si>
  <si>
    <t>Pomůcky pro výuku TV - rovnovážné a balanční pom. pro senzomotorickou simulaci</t>
  </si>
  <si>
    <t>PPD.III.2.2</t>
  </si>
  <si>
    <t>Pom. pro výuku TV - rovnovážné a balanční pom. pro senzomotorickou simulaci (ŠZ)</t>
  </si>
  <si>
    <t>Dotykový monitor</t>
  </si>
  <si>
    <t>PPD.III.4.1</t>
  </si>
  <si>
    <t>PPD.IV.1.1</t>
  </si>
  <si>
    <t>PPD.IV.1.2</t>
  </si>
  <si>
    <t>D40103A01</t>
  </si>
  <si>
    <t>Schodolez (investiční náklady)</t>
  </si>
  <si>
    <t>Schodolez</t>
  </si>
  <si>
    <t>PID.IV.1.3</t>
  </si>
  <si>
    <t>D40103B01</t>
  </si>
  <si>
    <t>Schodolez (investiční náklady) (ŠZ)</t>
  </si>
  <si>
    <t>PPD.IV.1.4</t>
  </si>
  <si>
    <t>Stůl vhodný k vozíku</t>
  </si>
  <si>
    <t>PPD.IV.1.5</t>
  </si>
  <si>
    <t>Speciální hardware - myš, klávesnice</t>
  </si>
  <si>
    <t>Spec.HW - myš,kláves.</t>
  </si>
  <si>
    <t>PPD.IV.1.6</t>
  </si>
  <si>
    <t>Speciální hardware - myš, klávesnice (ŠZ)</t>
  </si>
  <si>
    <t>Taktilně haptické didaktické pomůcky</t>
  </si>
  <si>
    <t>PPD.IV.2.1</t>
  </si>
  <si>
    <t>PPD.IV.2.2</t>
  </si>
  <si>
    <t>PPD.IV.2.3</t>
  </si>
  <si>
    <t>PPD.IV.3.1</t>
  </si>
  <si>
    <t>PPD.IV.4.1</t>
  </si>
  <si>
    <t>Polohovací sedačka/lehátko</t>
  </si>
  <si>
    <t>PPD.V.1.1</t>
  </si>
  <si>
    <t>PPD.V.1.2</t>
  </si>
  <si>
    <t>SW-aug.,altern.kom.</t>
  </si>
  <si>
    <t>PPD.V.3.1</t>
  </si>
  <si>
    <t>SW pro augmentativní a alternativní komunikaci (komunik. tabulky apod.) (ŠZ)</t>
  </si>
  <si>
    <t>Drž.tabletu s ochr.obal.</t>
  </si>
  <si>
    <t>PPD.V.4.1</t>
  </si>
  <si>
    <t>PPD.V.4.2</t>
  </si>
  <si>
    <t>D50403A01</t>
  </si>
  <si>
    <t>PC pracoviště pro žáky s nejtěžším postižením (investiční náklady)</t>
  </si>
  <si>
    <t>PID.V.4.3</t>
  </si>
  <si>
    <t>D50403B01</t>
  </si>
  <si>
    <t>PC pracoviště pro žáky s nejtěžším postižením (investiční náklady) (ŠZ)</t>
  </si>
  <si>
    <t>Laminátor a lamin.fólie</t>
  </si>
  <si>
    <t>PPE.II.2.1</t>
  </si>
  <si>
    <t>Názorné manipulační pomůcky (čísla, písmena, tabulky)</t>
  </si>
  <si>
    <t>Názor.man.pom.(čísla,...)</t>
  </si>
  <si>
    <t>PPE.II.2.2</t>
  </si>
  <si>
    <t>Listy na výrobu denních režimů a rozvrhů</t>
  </si>
  <si>
    <t>Listy-výr.den.rež.,rozvr.</t>
  </si>
  <si>
    <t>PPE.II.2.3</t>
  </si>
  <si>
    <t>Speciální učebnice</t>
  </si>
  <si>
    <t>PPE.II.2.4</t>
  </si>
  <si>
    <t>Speciální učebnice (ŠZ)</t>
  </si>
  <si>
    <t>PPE.II.3.1</t>
  </si>
  <si>
    <t>Nábytek ke strukturalizaci prostoru (policový regál, skříňky, koberce apod.)</t>
  </si>
  <si>
    <t>Nábytek-struktur.prostoru</t>
  </si>
  <si>
    <t>PPE.III.1.1</t>
  </si>
  <si>
    <t>Nábytek ke strukturalizaci prostoru (polic. regál, skříňky, koberce apod.) (ŠZ)</t>
  </si>
  <si>
    <t>Sada strukturovaných krabic</t>
  </si>
  <si>
    <t>PPE.III.2.1</t>
  </si>
  <si>
    <t>Soubor pomůcek pro nácvik sociálních dovedností</t>
  </si>
  <si>
    <t>PPE.III.2.2</t>
  </si>
  <si>
    <t>PPE.III.2.3</t>
  </si>
  <si>
    <t>PPE.III.2.4</t>
  </si>
  <si>
    <t>PPE.III.2.5</t>
  </si>
  <si>
    <t>Komunikační programy pro alternativní komunikaci</t>
  </si>
  <si>
    <t>Kom.programy-altern.kom.</t>
  </si>
  <si>
    <t>PPE.III.3.1</t>
  </si>
  <si>
    <t>Počítač/tablet (dle potřeb žáka)</t>
  </si>
  <si>
    <t>PPE.III.4.1</t>
  </si>
  <si>
    <t>Počítač/tablet (dle potřeb žáka) (ŠZ)</t>
  </si>
  <si>
    <t>PPE.III.4.2</t>
  </si>
  <si>
    <t>PPE.IV.1.1</t>
  </si>
  <si>
    <t>Programy pro alternativní komunikaci</t>
  </si>
  <si>
    <t>Prog.-altern.komunikace</t>
  </si>
  <si>
    <t>PPE.IV.1.2</t>
  </si>
  <si>
    <t>PPE.IV.1.3</t>
  </si>
  <si>
    <t>Úprava pracovního prostředí (strukturace) - Paravan, barevné pásky , koberceapod</t>
  </si>
  <si>
    <t>Úpr.prac.pr.(struktur.)</t>
  </si>
  <si>
    <t>PPE.IV.1.4</t>
  </si>
  <si>
    <t>Úprava prac.prostředí (strukturace) - Paravan, barevné pásky, koberce apod. (ŠZ)</t>
  </si>
  <si>
    <t>Individualizované pomůcky (symboly, speciální učebnice, sešity apod.)</t>
  </si>
  <si>
    <t>PPE.IV.2.1</t>
  </si>
  <si>
    <t>PPE.IV.2.2</t>
  </si>
  <si>
    <t>Pom. pro rozvoj augmentativní a alternativní komunikace (zvuk. hračky aj.) (ŠZ)</t>
  </si>
  <si>
    <t>PPE.IV.4.1</t>
  </si>
  <si>
    <t>Manipulační pomůcky pro podporu pozornosti (např. mačkací míčky)</t>
  </si>
  <si>
    <t>Man.pom.-podpor.pozor.</t>
  </si>
  <si>
    <t>PPF.II.1.1</t>
  </si>
  <si>
    <t>Úprava pracovního prostředí (nábytku) - zarážky proti houpání</t>
  </si>
  <si>
    <t>Úpr.prac.pr.-nábytku</t>
  </si>
  <si>
    <t>PPF.II.1.2</t>
  </si>
  <si>
    <t>Úprava pracovního prostředí (nábytku) - zarážky proti houpání (ŠZ)</t>
  </si>
  <si>
    <t>PPF.II.2.1</t>
  </si>
  <si>
    <t>Přehledy učiva</t>
  </si>
  <si>
    <t>PPF.II.2.2</t>
  </si>
  <si>
    <t>Pracovní sešity pro nácvik pozornosti</t>
  </si>
  <si>
    <t>Prac.seš.-nácvik pozorn.</t>
  </si>
  <si>
    <t>PPF.II.2.3</t>
  </si>
  <si>
    <t>Upravené prac.listy</t>
  </si>
  <si>
    <t>PPF.II.2.4</t>
  </si>
  <si>
    <t>Upravené prac. listy (např. zjednodušení struktury, zvýraznění klíč. slov) (ŠZ)</t>
  </si>
  <si>
    <t>Pomůcky pro relaxaci (koberec, overball aj.)</t>
  </si>
  <si>
    <t>Pomůcky pro relaxaci</t>
  </si>
  <si>
    <t>PPF.III.1.1</t>
  </si>
  <si>
    <t>Pomůcky pro organizaci času, prostoru a postupu práce</t>
  </si>
  <si>
    <t>Pom.-org.času,prostoru.</t>
  </si>
  <si>
    <t>PPF.III.1.2</t>
  </si>
  <si>
    <t>Pomůcky pro nácvik sociálních kompetencí</t>
  </si>
  <si>
    <t>Pom.-nácvik soc.kompet.</t>
  </si>
  <si>
    <t>PPF.III.2.1</t>
  </si>
  <si>
    <t>PPF.III.3.1</t>
  </si>
  <si>
    <t>PPF.III.4.1</t>
  </si>
  <si>
    <t>PPF.III.4.2</t>
  </si>
  <si>
    <t>Speciální didaktické (manipulační) pomůcky pro výuku matematiky</t>
  </si>
  <si>
    <t>Spec.did.(man.)pom.-MA</t>
  </si>
  <si>
    <t>PPG.II.2.1</t>
  </si>
  <si>
    <t>Spec.pom.-správný úchop</t>
  </si>
  <si>
    <t>PPG.II.2.2a)</t>
  </si>
  <si>
    <t>PPG.II.2.2b)</t>
  </si>
  <si>
    <t>Speciální didaktické (manipulační) pomůcky pro výuku čtení a psaní</t>
  </si>
  <si>
    <t>Spec.did.(man.)pom.-ČJ</t>
  </si>
  <si>
    <t>PPG.II.2.3</t>
  </si>
  <si>
    <t>Čtecí zálož.,čtecí okénko</t>
  </si>
  <si>
    <t>PPG.II.2.4a)</t>
  </si>
  <si>
    <t>PPG.II.2.4b)</t>
  </si>
  <si>
    <t>Pracovní sešity pro výuku naukových předmětů</t>
  </si>
  <si>
    <t>Prac.seš.-výuka nauk.př.</t>
  </si>
  <si>
    <t>PPG.II.2.5</t>
  </si>
  <si>
    <t>Speciální učebnice pro výuku čtení</t>
  </si>
  <si>
    <t>Spec.učeb.-čtení</t>
  </si>
  <si>
    <t>PPG.II.2.6</t>
  </si>
  <si>
    <t>Speciální učebnice pro výuku matematiky</t>
  </si>
  <si>
    <t>Spec.učeb.-matem.</t>
  </si>
  <si>
    <t>PPG.II.2.7</t>
  </si>
  <si>
    <t>Pracovní materiály pro rozvoj koncentrace pozornosti</t>
  </si>
  <si>
    <t>Prac.mat.-rozv.koncentr.</t>
  </si>
  <si>
    <t>PPG.II.2.8</t>
  </si>
  <si>
    <t>PPG.II.3.1</t>
  </si>
  <si>
    <t>PPG.III.2.1</t>
  </si>
  <si>
    <t>PPG.III.2.2a)</t>
  </si>
  <si>
    <t>PPG.III.2.2b)</t>
  </si>
  <si>
    <t>PPG.III.2.3</t>
  </si>
  <si>
    <t>PPG.III.2.4a)</t>
  </si>
  <si>
    <t>PPG.III.2.4b)</t>
  </si>
  <si>
    <t>PPG.III.2.5</t>
  </si>
  <si>
    <t>PPG.III.2.6</t>
  </si>
  <si>
    <t>PPG.III.2.7</t>
  </si>
  <si>
    <t>PPG.III.3.1</t>
  </si>
  <si>
    <t>PPG.III.4.1</t>
  </si>
  <si>
    <t>Pomůcky na výtvarnou/tělesnou výchovu k zapůjčení</t>
  </si>
  <si>
    <t>Pomůcky na VV/TV-zapůjč.</t>
  </si>
  <si>
    <t>PPH.II.2.1</t>
  </si>
  <si>
    <t>Psací a rýsovací náčiní</t>
  </si>
  <si>
    <t>PPH.II.2.2</t>
  </si>
  <si>
    <t>Speciální učebnice pro výuku čtení a českého jazyka</t>
  </si>
  <si>
    <t>Spec.učeb.-čtení,ČJ</t>
  </si>
  <si>
    <t>PPH.II.2.3</t>
  </si>
  <si>
    <t>Knihy a encyklopedie pro rozvoj všeobecného přehledu</t>
  </si>
  <si>
    <t>Knihy,encykl.-přehled</t>
  </si>
  <si>
    <t>PPH.II.2.4</t>
  </si>
  <si>
    <t>Pomůcky pro rozvoj sociálních dovedností</t>
  </si>
  <si>
    <t>Pom.-rozv.soc.dovedností</t>
  </si>
  <si>
    <t>PPH.II.2.5</t>
  </si>
  <si>
    <t>Pracovní sešity pro rozvoj dílčích funkcí</t>
  </si>
  <si>
    <t>Prac.seš.-rozv.dílčích f.</t>
  </si>
  <si>
    <t>PPH.II.2.6</t>
  </si>
  <si>
    <t>Didaktické manipulační pomůcky pro rozvoj čtení, českého jazyka, matematiky</t>
  </si>
  <si>
    <t>PPH.II.2.7</t>
  </si>
  <si>
    <t>PPH.III.2.1</t>
  </si>
  <si>
    <t>PPH.III.2.2</t>
  </si>
  <si>
    <t>PPH.III.2.3</t>
  </si>
  <si>
    <t>Knihy a encyklopedie pro rozvoj všeobecného rozhledu</t>
  </si>
  <si>
    <t>Knihy,encykl.-rozhled</t>
  </si>
  <si>
    <t>PPH.III.2.4</t>
  </si>
  <si>
    <t>Speciální učebnice pro výuku českého jazyka</t>
  </si>
  <si>
    <t>Spec.učeb.-ČJ</t>
  </si>
  <si>
    <t>PPH.III.2.5</t>
  </si>
  <si>
    <t>PPH.III.2.6</t>
  </si>
  <si>
    <t>PPH.III.2.7</t>
  </si>
  <si>
    <t>Did.man.pom.-čt.,df.,ČJ,M</t>
  </si>
  <si>
    <t>PPH.III.2.8</t>
  </si>
  <si>
    <t>Didakt. manipulační pom. pro rozvoj čtení, dílčích funkcí, ČJ, matematiky) (ŠZ)</t>
  </si>
  <si>
    <t>PPH.III.3.1</t>
  </si>
  <si>
    <t>PPH.III.4.1</t>
  </si>
  <si>
    <t>Sklopná deska s protiskluzovou fólií</t>
  </si>
  <si>
    <t>PPI.II.1.1</t>
  </si>
  <si>
    <t>Programy a aplikace pro pleoptiku (v mateřské škole)</t>
  </si>
  <si>
    <t>Prog.,aplik.-pleoptika MŠ</t>
  </si>
  <si>
    <t>PPI.II.1.2</t>
  </si>
  <si>
    <t>Vhodné osvětlení pracovního místa</t>
  </si>
  <si>
    <t>Vhodné osvětl.prac.místa</t>
  </si>
  <si>
    <t>PPI.II.1.3</t>
  </si>
  <si>
    <t>Mechanické zvětšovací zařízení - lupa</t>
  </si>
  <si>
    <t>Mech.zvětš.zař.-lupa</t>
  </si>
  <si>
    <t>PPI.II.1.4</t>
  </si>
  <si>
    <t>Mechanické zvětšovací zařízení - lupa (ŠZ)</t>
  </si>
  <si>
    <t>Lokál.zastínění místnosti</t>
  </si>
  <si>
    <t>PPI.II.1.5</t>
  </si>
  <si>
    <t>PPI.II.1.6</t>
  </si>
  <si>
    <t>Vhodně uprav.výuk.mater.</t>
  </si>
  <si>
    <t>PPI.II.2.1</t>
  </si>
  <si>
    <t>Pracovní sešity s výraznou konturou</t>
  </si>
  <si>
    <t>PPI.II.2.2</t>
  </si>
  <si>
    <t>Pomůcky pro rozvoj smyslů a vizuomotorické koordinace</t>
  </si>
  <si>
    <t>PPI.II.2.3</t>
  </si>
  <si>
    <t>PPI.II.2.4</t>
  </si>
  <si>
    <t>PPI.III.1.1</t>
  </si>
  <si>
    <t>HW a SW na kompenzaci zrakových funkcí (zvětš. zaříz., optické pom.) (ŠZ)</t>
  </si>
  <si>
    <t>PPI.III.1.2</t>
  </si>
  <si>
    <t>Vodící lišty</t>
  </si>
  <si>
    <t>PPI.III.1.3</t>
  </si>
  <si>
    <t>PPI.III.1.4</t>
  </si>
  <si>
    <t>Osvětlení</t>
  </si>
  <si>
    <t>PPI.III.1.5</t>
  </si>
  <si>
    <t>Elektronická verze učebnic</t>
  </si>
  <si>
    <t>PPI.III.2.1</t>
  </si>
  <si>
    <t>Didaktické pomůcky pro výuku naukových předmětů, upravené pro slabozraké žáky</t>
  </si>
  <si>
    <t>PPI.III.2.2</t>
  </si>
  <si>
    <t>Didakt. pomůcky pro výuku naukových předmětů, upravené pro slabozraké žáky (ŠZ)</t>
  </si>
  <si>
    <t>PPI.III.2.3</t>
  </si>
  <si>
    <t>Pomůcky k rýsování slabozrakých</t>
  </si>
  <si>
    <t>Pom.k rýsování slabozrak.</t>
  </si>
  <si>
    <t>PPI.III.2.4</t>
  </si>
  <si>
    <t>Pomůcky k rýsování slabozrakých (ŠZ)</t>
  </si>
  <si>
    <t>PPI.III.2.5</t>
  </si>
  <si>
    <t>PPI.III.2.6</t>
  </si>
  <si>
    <t>PPI.III.2.7</t>
  </si>
  <si>
    <t>PPI.III.2.8</t>
  </si>
  <si>
    <t>PPI.III.4.1</t>
  </si>
  <si>
    <t>I40101A01</t>
  </si>
  <si>
    <t>PII.IV.1.1</t>
  </si>
  <si>
    <t>I40101B01</t>
  </si>
  <si>
    <t>PPI.IV.1.2</t>
  </si>
  <si>
    <t>PPI.IV.1.3</t>
  </si>
  <si>
    <t>PPI.IV.1.4</t>
  </si>
  <si>
    <t>PPI.IV.1.5</t>
  </si>
  <si>
    <t>I40106A01</t>
  </si>
  <si>
    <t>Braillský řádek (investiční náklady)</t>
  </si>
  <si>
    <t>PII.IV.1.6</t>
  </si>
  <si>
    <t>I40106B01</t>
  </si>
  <si>
    <t>Braillský řádek (investiční náklady) (ŠZ)</t>
  </si>
  <si>
    <t>PPI.IV.1.7</t>
  </si>
  <si>
    <t>I40108A01</t>
  </si>
  <si>
    <t>Braillská tiskárna (investiční náklady)</t>
  </si>
  <si>
    <t>Braillská tiskárna</t>
  </si>
  <si>
    <t>PII.IV.1.8</t>
  </si>
  <si>
    <t>I40108B01</t>
  </si>
  <si>
    <t>Braillská tiskárna (investiční náklady) (ŠZ)</t>
  </si>
  <si>
    <t>Učebnice v Braill. písmu, alikvót. částka na přepis do Braill. pís. (1000 stran)</t>
  </si>
  <si>
    <t>PPI.IV.2.1b)</t>
  </si>
  <si>
    <t>Učebnice v Braill. písmu, alikvót. částka na přepis do Braill. pís. (2000 stran)</t>
  </si>
  <si>
    <t>PPI.IV.2.1c)</t>
  </si>
  <si>
    <t>Učebnice v Braill. písmu, alikvót. částka na přepis do Braill. pís. (500 stran)</t>
  </si>
  <si>
    <t>PPI.IV.2.1a)</t>
  </si>
  <si>
    <t>PPI.IV.2.2</t>
  </si>
  <si>
    <t>PPI.IV.2.3</t>
  </si>
  <si>
    <t>Rýsovací souprava pro nevidomé</t>
  </si>
  <si>
    <t>Rýsovací soupr.pro nevid.</t>
  </si>
  <si>
    <t>PPI.IV.2.4</t>
  </si>
  <si>
    <t>PPI.IV.2.5</t>
  </si>
  <si>
    <t>PPI.IV.2.6</t>
  </si>
  <si>
    <t>Pom.-rozv.sm.vním.,prost.</t>
  </si>
  <si>
    <t>PPI.IV.2.7</t>
  </si>
  <si>
    <t>Čtecí a odečítací programy</t>
  </si>
  <si>
    <t>PPI.IV.3.1</t>
  </si>
  <si>
    <t>PPK.II.2.1</t>
  </si>
  <si>
    <t>PPK.II.2.2</t>
  </si>
  <si>
    <t>PPK.II.2.3</t>
  </si>
  <si>
    <t>PPK.II.2.4</t>
  </si>
  <si>
    <t>PPK.II.2.5</t>
  </si>
  <si>
    <t>PPK.II.2.6</t>
  </si>
  <si>
    <t>PPK.II.2.7</t>
  </si>
  <si>
    <t>PPK.II.2.8</t>
  </si>
  <si>
    <t>PPK.II.2.9</t>
  </si>
  <si>
    <t>PPK.II.2.10</t>
  </si>
  <si>
    <t>PPK.II.2.11</t>
  </si>
  <si>
    <t>PPK.II.2.12</t>
  </si>
  <si>
    <t>PPK.II.2.13</t>
  </si>
  <si>
    <t>Alternativní učebnice a učební texty</t>
  </si>
  <si>
    <t>PPK.II.2.14</t>
  </si>
  <si>
    <t>Alternativní učebnice a učební texty (ŠZ)</t>
  </si>
  <si>
    <t>PPK.II.2.15</t>
  </si>
  <si>
    <t>Urč.klíče-biolog.,geol.</t>
  </si>
  <si>
    <t>PPK.II.2.16</t>
  </si>
  <si>
    <t>PPK.II.3.1</t>
  </si>
  <si>
    <t>PPK.II.4.1</t>
  </si>
  <si>
    <t>PPK.II.4.2</t>
  </si>
  <si>
    <t>PPK.II.4.3</t>
  </si>
  <si>
    <t>PPK.III.2.1</t>
  </si>
  <si>
    <t>PPK.III.2.2</t>
  </si>
  <si>
    <t>PPK.III.2.3</t>
  </si>
  <si>
    <t>PPK.III.2.4</t>
  </si>
  <si>
    <t>PPK.III.2.5</t>
  </si>
  <si>
    <t>PPK.III.2.6</t>
  </si>
  <si>
    <t>PPK.III.2.7</t>
  </si>
  <si>
    <t>Odborné knihy pro oblasti rozšiřujícího učiva včetně elektronických publik. (ŠZ)</t>
  </si>
  <si>
    <t>PPK.III.2.8</t>
  </si>
  <si>
    <t>Pronájem (vybav.) odb.pr.</t>
  </si>
  <si>
    <t>PPK.III.2.9</t>
  </si>
  <si>
    <t>PPK.III.3.1</t>
  </si>
  <si>
    <t>PPK.III.3.2</t>
  </si>
  <si>
    <t>Šk.měř.syst.přír.</t>
  </si>
  <si>
    <t>PPK.III.3.3</t>
  </si>
  <si>
    <t>Školní měřicí systémy pro přírodovědné předměty (ŠZ)</t>
  </si>
  <si>
    <t>PPK.III.4.1</t>
  </si>
  <si>
    <t>PPK.III.4.2</t>
  </si>
  <si>
    <t>PPK.III.4.3</t>
  </si>
  <si>
    <t>PPK.III.4.4</t>
  </si>
  <si>
    <t>PPK.III.4.5</t>
  </si>
  <si>
    <t>Přehráv., rekord.-CD,DVD</t>
  </si>
  <si>
    <t>PPK.III.4.6</t>
  </si>
  <si>
    <t>K30407A01</t>
  </si>
  <si>
    <t>K30407B01</t>
  </si>
  <si>
    <t>PPK.IV.2.1</t>
  </si>
  <si>
    <t>PPK.IV.2.2</t>
  </si>
  <si>
    <t>PPK.IV.2.3</t>
  </si>
  <si>
    <t>Odborné knihy a časopisy včetně elektronických pro podporu výzkum. činnosti (ŠZ)</t>
  </si>
  <si>
    <t>PPK.IV.3.1</t>
  </si>
  <si>
    <t>PPK.IV.4.1</t>
  </si>
  <si>
    <t>investiční</t>
  </si>
  <si>
    <t>P1   =   PTp  x   12   x   1,Proc   (zaokrouhleno   na   desítky   nahoru)</t>
  </si>
  <si>
    <t>P2   =   PTap  x   12   x   1,Proc   (zaokrouhleno   na   desítky   nahoru)</t>
  </si>
  <si>
    <t>P3   =   PTpm  x  12   x   1,Proc   (zaokrouhleno   na   desítky   nahoru)</t>
  </si>
  <si>
    <t>N1   =   PTtp  x   1,Proc/160   zaokrouhleno   na   jednotky   nahoru</t>
  </si>
  <si>
    <t>03B501A10</t>
  </si>
  <si>
    <t>03B501A15</t>
  </si>
  <si>
    <t>03B501A20</t>
  </si>
  <si>
    <t>03B501A25</t>
  </si>
  <si>
    <t>UUIII. 5. 1 A d)</t>
  </si>
  <si>
    <t>03B501A30</t>
  </si>
  <si>
    <t>UUIII. 5. 1 A e)</t>
  </si>
  <si>
    <t>03B501B10</t>
  </si>
  <si>
    <t>Asistent pedagoga podle § 5 odst. 3 v ŠZ zříz. mimo školu žáka (úv. 10 hod.)</t>
  </si>
  <si>
    <t>03B502A10</t>
  </si>
  <si>
    <t>UUIII. 5. 2 A a)</t>
  </si>
  <si>
    <t>03B502A15</t>
  </si>
  <si>
    <t>UUIII. 5. 2 A b)</t>
  </si>
  <si>
    <t>03B502A20</t>
  </si>
  <si>
    <t>UUIII. 5. 2 A c)</t>
  </si>
  <si>
    <t>03B502A25</t>
  </si>
  <si>
    <t>UUIII. 5. 2 A d)</t>
  </si>
  <si>
    <t>03B502A30</t>
  </si>
  <si>
    <t>UUIII. 5. 2 A e)</t>
  </si>
  <si>
    <t>03B502B10</t>
  </si>
  <si>
    <t>Asistent pedagoga podle § 5 odst. 4 v ŠZ zříz. mimo školu žáka (úvazek 10 hod.)</t>
  </si>
  <si>
    <t>UUIII. 5. 2 B</t>
  </si>
  <si>
    <t>03B503A20</t>
  </si>
  <si>
    <t>03B54AA20</t>
  </si>
  <si>
    <t>UUIII. 5. 4 A a)</t>
  </si>
  <si>
    <t>03B54BA20</t>
  </si>
  <si>
    <t>UUIII. 5. 4 A b)</t>
  </si>
  <si>
    <t>04B501A35</t>
  </si>
  <si>
    <t>Asistent pedagoga podle § 5 odst. 3 (úvazek 35,556 hod.)</t>
  </si>
  <si>
    <t>UUIV. 5. 1 A a)</t>
  </si>
  <si>
    <t>04B501A40</t>
  </si>
  <si>
    <t>Asistent pedagoga podle § 5 odst. 3 (úvazek 40 hod.)</t>
  </si>
  <si>
    <t>UUIV. 5. 1 A b)</t>
  </si>
  <si>
    <t>04B502A35</t>
  </si>
  <si>
    <t>Asistent pedagoga podle § 5 odst. 4 (úvazek 35,556 hod.)</t>
  </si>
  <si>
    <t>UUIV. 5. 2 A a)</t>
  </si>
  <si>
    <t>04B502A40</t>
  </si>
  <si>
    <t>Asistent pedagoga podle § 5 odst. 4 (úvazek 40 hod.)</t>
  </si>
  <si>
    <t>UUIV. 5. 2 A b)</t>
  </si>
  <si>
    <t>04B504A01</t>
  </si>
  <si>
    <t>UUIV. 5. 4 AB 1</t>
  </si>
  <si>
    <t>04B504A02</t>
  </si>
  <si>
    <t>UUIV. 5. 4 AB 2</t>
  </si>
  <si>
    <t>04B504A03</t>
  </si>
  <si>
    <t>UUIV. 5. 4 AB 3</t>
  </si>
  <si>
    <t>04B504A04</t>
  </si>
  <si>
    <t>UUIV. 5. 4 AB 4</t>
  </si>
  <si>
    <t>04B504A05</t>
  </si>
  <si>
    <t>UUIV. 5. 4 AB 5</t>
  </si>
  <si>
    <t>04B504A06</t>
  </si>
  <si>
    <t>UUIV. 5. 4 AB 6</t>
  </si>
  <si>
    <t>04B504A07</t>
  </si>
  <si>
    <t>UUIV. 5. 4 AB 7</t>
  </si>
  <si>
    <t>04B504A08</t>
  </si>
  <si>
    <t>UUIV. 5. 4 AB 8</t>
  </si>
  <si>
    <t>04B504A09</t>
  </si>
  <si>
    <t>UUIV. 5. 4 AB 9</t>
  </si>
  <si>
    <t>04B504A10</t>
  </si>
  <si>
    <t>UUIV. 5. 4 AB 10</t>
  </si>
  <si>
    <t>04B504A11</t>
  </si>
  <si>
    <t>UUIV. 5. 4 AB 11</t>
  </si>
  <si>
    <t>04B504A12</t>
  </si>
  <si>
    <t>UUIV. 5. 4 AB 12</t>
  </si>
  <si>
    <t>04B504A13</t>
  </si>
  <si>
    <t>UUIV. 5. 4 AB 13</t>
  </si>
  <si>
    <t>04B504A14</t>
  </si>
  <si>
    <t>UUIV. 5. 4 AB 14</t>
  </si>
  <si>
    <t>04B504A15</t>
  </si>
  <si>
    <t>UUIV. 5. 4 AB 15</t>
  </si>
  <si>
    <t>04B504A16</t>
  </si>
  <si>
    <t>UUIV. 5. 4 AB 16</t>
  </si>
  <si>
    <t>04B504A17</t>
  </si>
  <si>
    <t>UUIV. 5. 4 AB 17</t>
  </si>
  <si>
    <t>04B504A18</t>
  </si>
  <si>
    <t>UUIV. 5. 4 AB 18</t>
  </si>
  <si>
    <t>04B504A19</t>
  </si>
  <si>
    <t>UUIV. 5. 4 AB 19</t>
  </si>
  <si>
    <t>04B504A20</t>
  </si>
  <si>
    <t>UUIV. 5. 4 AB 20</t>
  </si>
  <si>
    <t>04B504A21</t>
  </si>
  <si>
    <t>UUIV. 5. 4 AB 21</t>
  </si>
  <si>
    <t>04B504A22</t>
  </si>
  <si>
    <t>UUIV. 5. 4 AB 22</t>
  </si>
  <si>
    <t>04B504A23</t>
  </si>
  <si>
    <t>UUIV. 5. 4 AB 23</t>
  </si>
  <si>
    <t>04B504A24</t>
  </si>
  <si>
    <t>UUIV. 5. 4 AB 24</t>
  </si>
  <si>
    <t>04B504A25</t>
  </si>
  <si>
    <t>UUIV. 5. 4 AB 25</t>
  </si>
  <si>
    <t>04B504A26</t>
  </si>
  <si>
    <t>UUIV. 5. 4 AB 26</t>
  </si>
  <si>
    <t>04B504A27</t>
  </si>
  <si>
    <t>UUIV. 5. 4 AB 27</t>
  </si>
  <si>
    <t>04B504A28</t>
  </si>
  <si>
    <t>UUIV. 5. 4 AB 28</t>
  </si>
  <si>
    <t>04B504A29</t>
  </si>
  <si>
    <t>UUIV. 5. 4 AB 29</t>
  </si>
  <si>
    <t>04B504A30</t>
  </si>
  <si>
    <t>UUIV. 5. 4 AB 30</t>
  </si>
  <si>
    <t>04B504A31</t>
  </si>
  <si>
    <t>UUIV. 5. 4 AB 31</t>
  </si>
  <si>
    <t>04B504A32</t>
  </si>
  <si>
    <t>UUIV. 5. 4 AB 32</t>
  </si>
  <si>
    <t>04B504A33</t>
  </si>
  <si>
    <t>UUIV. 5. 4 AB 33</t>
  </si>
  <si>
    <t>04B504A34</t>
  </si>
  <si>
    <t>UUIV. 5. 4 AB 34</t>
  </si>
  <si>
    <t>04B504A35</t>
  </si>
  <si>
    <t>UUIV. 5. 4 AB 35</t>
  </si>
  <si>
    <t>04B504A36</t>
  </si>
  <si>
    <t>UUIV. 5. 4 AB 36</t>
  </si>
  <si>
    <t>04B504A37</t>
  </si>
  <si>
    <t>UUIV. 5. 4 AB 37</t>
  </si>
  <si>
    <t>04B504A38</t>
  </si>
  <si>
    <t>UUIV. 5. 4 AB 38</t>
  </si>
  <si>
    <t>04B504A39</t>
  </si>
  <si>
    <t>UUIV. 5. 4 AB 39</t>
  </si>
  <si>
    <t>04B504A40</t>
  </si>
  <si>
    <t>UUIV. 5. 4 AB 40</t>
  </si>
  <si>
    <t>04B506A20</t>
  </si>
  <si>
    <t>04B53AA01</t>
  </si>
  <si>
    <t>UUIV. 5. 3 A a) 1</t>
  </si>
  <si>
    <t>04B53AA02</t>
  </si>
  <si>
    <t>UUIV. 5. 3 A a) 2</t>
  </si>
  <si>
    <t>04B53AA03</t>
  </si>
  <si>
    <t>UUIV. 5. 3 A a) 3</t>
  </si>
  <si>
    <t>04B53AA04</t>
  </si>
  <si>
    <t>UUIV. 5. 3 A a) 4</t>
  </si>
  <si>
    <t>04B53AA05</t>
  </si>
  <si>
    <t>UUIV. 5. 3 A a) 5</t>
  </si>
  <si>
    <t>04B53AA06</t>
  </si>
  <si>
    <t>UUIV. 5. 3 A a) 6</t>
  </si>
  <si>
    <t>04B53AA07</t>
  </si>
  <si>
    <t>UUIV. 5. 3 A a) 7</t>
  </si>
  <si>
    <t>04B53AA08</t>
  </si>
  <si>
    <t>UUIV. 5. 3 A a) 8</t>
  </si>
  <si>
    <t>04B53AA09</t>
  </si>
  <si>
    <t>UUIV. 5. 3 A a) 9</t>
  </si>
  <si>
    <t>04B53AA10</t>
  </si>
  <si>
    <t>UUIV. 5. 3 A a) 10</t>
  </si>
  <si>
    <t>04B53AA11</t>
  </si>
  <si>
    <t>UUIV. 5. 3 A a) 11</t>
  </si>
  <si>
    <t>04B53AA12</t>
  </si>
  <si>
    <t>UUIV. 5. 3 A a) 12</t>
  </si>
  <si>
    <t>04B53AA13</t>
  </si>
  <si>
    <t>UUIV. 5. 3 A a) 13</t>
  </si>
  <si>
    <t>04B53AA14</t>
  </si>
  <si>
    <t>UUIV. 5. 3 A a) 14</t>
  </si>
  <si>
    <t>04B53AA15</t>
  </si>
  <si>
    <t>UUIV. 5. 3 A a) 15</t>
  </si>
  <si>
    <t>04B53AA16</t>
  </si>
  <si>
    <t>UUIV. 5. 3 A a) 16</t>
  </si>
  <si>
    <t>04B53AA17</t>
  </si>
  <si>
    <t>UUIV. 5. 3 A a) 17</t>
  </si>
  <si>
    <t>04B53AA18</t>
  </si>
  <si>
    <t>UUIV. 5. 3 A a) 18</t>
  </si>
  <si>
    <t>04B53AA19</t>
  </si>
  <si>
    <t>UUIV. 5. 3 A a) 19</t>
  </si>
  <si>
    <t>04B53AA20</t>
  </si>
  <si>
    <t>UUIV. 5. 3 A a) 20</t>
  </si>
  <si>
    <t>04B53AA21</t>
  </si>
  <si>
    <t>UUIV. 5. 3 A a) 21</t>
  </si>
  <si>
    <t>04B53AA22</t>
  </si>
  <si>
    <t>UUIV. 5. 3 A a) 22</t>
  </si>
  <si>
    <t>04B53AA23</t>
  </si>
  <si>
    <t>UUIV. 5. 3 A a) 23</t>
  </si>
  <si>
    <t>04B53AA24</t>
  </si>
  <si>
    <t>UUIV. 5. 3 A a) 24</t>
  </si>
  <si>
    <t>04B53AA25</t>
  </si>
  <si>
    <t>UUIV. 5. 3 A a) 25</t>
  </si>
  <si>
    <t>04B53AA26</t>
  </si>
  <si>
    <t>UUIV. 5. 3 A a) 26</t>
  </si>
  <si>
    <t>04B53AA27</t>
  </si>
  <si>
    <t>UUIV. 5. 3 A a) 27</t>
  </si>
  <si>
    <t>04B53AA28</t>
  </si>
  <si>
    <t>UUIV. 5. 3 A a) 28</t>
  </si>
  <si>
    <t>04B53AA29</t>
  </si>
  <si>
    <t>UUIV. 5. 3 A a) 29</t>
  </si>
  <si>
    <t>04B53AA30</t>
  </si>
  <si>
    <t>UUIV. 5. 3 A a) 30</t>
  </si>
  <si>
    <t>04B53AA31</t>
  </si>
  <si>
    <t>UUIV. 5. 3 A a) 31</t>
  </si>
  <si>
    <t>04B53AA32</t>
  </si>
  <si>
    <t>UUIV. 5. 3 A a) 32</t>
  </si>
  <si>
    <t>04B53AA33</t>
  </si>
  <si>
    <t>UUIV. 5. 3 A a) 33</t>
  </si>
  <si>
    <t>04B53AA34</t>
  </si>
  <si>
    <t>UUIV. 5. 3 A a) 34</t>
  </si>
  <si>
    <t>04B53AA35</t>
  </si>
  <si>
    <t>UUIV. 5. 3 A a) 35</t>
  </si>
  <si>
    <t>04B53AA36</t>
  </si>
  <si>
    <t>UUIV. 5. 3 A a) 36</t>
  </si>
  <si>
    <t>04B53AA37</t>
  </si>
  <si>
    <t>UUIV. 5. 3 A a) 37</t>
  </si>
  <si>
    <t>04B53AA38</t>
  </si>
  <si>
    <t>UUIV. 5. 3 A a) 38</t>
  </si>
  <si>
    <t>04B53AA39</t>
  </si>
  <si>
    <t>UUIV. 5. 3 A a) 39</t>
  </si>
  <si>
    <t>04B53AA40</t>
  </si>
  <si>
    <t>UUIV. 5. 3 A a) 40</t>
  </si>
  <si>
    <t>04B53BA01</t>
  </si>
  <si>
    <t>UUIV. 5. 3 A b) 1</t>
  </si>
  <si>
    <t>04B53BA02</t>
  </si>
  <si>
    <t>UUIV. 5. 3 A b) 2</t>
  </si>
  <si>
    <t>04B53BA03</t>
  </si>
  <si>
    <t>UUIV. 5. 3 A b) 3</t>
  </si>
  <si>
    <t>04B53BA04</t>
  </si>
  <si>
    <t>UUIV. 5. 3 A b) 4</t>
  </si>
  <si>
    <t>04B53BA05</t>
  </si>
  <si>
    <t>UUIV. 5. 3 A b) 5</t>
  </si>
  <si>
    <t>04B53BA06</t>
  </si>
  <si>
    <t>UUIV. 5. 3 A b) 6</t>
  </si>
  <si>
    <t>04B53BA07</t>
  </si>
  <si>
    <t>UUIV. 5. 3 A b) 7</t>
  </si>
  <si>
    <t>04B53BA08</t>
  </si>
  <si>
    <t>UUIV. 5. 3 A b) 8</t>
  </si>
  <si>
    <t>04B53BA09</t>
  </si>
  <si>
    <t>UUIV. 5. 3 A b) 9</t>
  </si>
  <si>
    <t>04B53BA10</t>
  </si>
  <si>
    <t>UUIV. 5. 3 A b) 10</t>
  </si>
  <si>
    <t>04B53BA11</t>
  </si>
  <si>
    <t>UUIV. 5. 3 A b) 11</t>
  </si>
  <si>
    <t>04B53BA12</t>
  </si>
  <si>
    <t>UUIV. 5. 3 A b) 12</t>
  </si>
  <si>
    <t>04B53BA13</t>
  </si>
  <si>
    <t>UUIV. 5. 3 A b) 13</t>
  </si>
  <si>
    <t>04B53BA14</t>
  </si>
  <si>
    <t>UUIV. 5. 3 A b) 14</t>
  </si>
  <si>
    <t>04B53BA15</t>
  </si>
  <si>
    <t>UUIV. 5. 3 A b) 15</t>
  </si>
  <si>
    <t>04B53BA16</t>
  </si>
  <si>
    <t>UUIV. 5. 3 A b) 16</t>
  </si>
  <si>
    <t>04B53BA17</t>
  </si>
  <si>
    <t>UUIV. 5. 3 A b) 17</t>
  </si>
  <si>
    <t>04B53BA18</t>
  </si>
  <si>
    <t>UUIV. 5. 3 A b) 18</t>
  </si>
  <si>
    <t>04B53BA19</t>
  </si>
  <si>
    <t>UUIV. 5. 3 A b) 19</t>
  </si>
  <si>
    <t>04B53BA20</t>
  </si>
  <si>
    <t>UUIV. 5. 3 A b) 20</t>
  </si>
  <si>
    <t>04B53BA21</t>
  </si>
  <si>
    <t>UUIV. 5. 3 A b) 21</t>
  </si>
  <si>
    <t>04B53BA22</t>
  </si>
  <si>
    <t>UUIV. 5. 3 A b) 22</t>
  </si>
  <si>
    <t>04B53BA23</t>
  </si>
  <si>
    <t>UUIV. 5. 3 A b) 23</t>
  </si>
  <si>
    <t>04B53BA24</t>
  </si>
  <si>
    <t>UUIV. 5. 3 A b) 24</t>
  </si>
  <si>
    <t>04B53BA25</t>
  </si>
  <si>
    <t>UUIV. 5. 3 A b) 25</t>
  </si>
  <si>
    <t>04B53BA26</t>
  </si>
  <si>
    <t>UUIV. 5. 3 A b) 26</t>
  </si>
  <si>
    <t>04B53BA27</t>
  </si>
  <si>
    <t>UUIV. 5. 3 A b) 27</t>
  </si>
  <si>
    <t>04B53BA28</t>
  </si>
  <si>
    <t>UUIV. 5. 3 A b) 28</t>
  </si>
  <si>
    <t>04B53BA29</t>
  </si>
  <si>
    <t>UUIV. 5. 3 A b) 29</t>
  </si>
  <si>
    <t>04B53BA30</t>
  </si>
  <si>
    <t>UUIV. 5. 3 A b) 30</t>
  </si>
  <si>
    <t>04B53BA31</t>
  </si>
  <si>
    <t>UUIV. 5. 3 A b) 31</t>
  </si>
  <si>
    <t>04B53BA32</t>
  </si>
  <si>
    <t>UUIV. 5. 3 A b) 32</t>
  </si>
  <si>
    <t>04B53BA33</t>
  </si>
  <si>
    <t>UUIV. 5. 3 A b) 33</t>
  </si>
  <si>
    <t>04B53BA34</t>
  </si>
  <si>
    <t>UUIV. 5. 3 A b) 34</t>
  </si>
  <si>
    <t>04B53BA35</t>
  </si>
  <si>
    <t>UUIV. 5. 3 A b) 35</t>
  </si>
  <si>
    <t>04B53BA36</t>
  </si>
  <si>
    <t>UUIV. 5. 3 A b) 36</t>
  </si>
  <si>
    <t>04B53BA37</t>
  </si>
  <si>
    <t>UUIV. 5. 3 A b) 37</t>
  </si>
  <si>
    <t>04B53BA38</t>
  </si>
  <si>
    <t>UUIV. 5. 3 A b) 38</t>
  </si>
  <si>
    <t>04B53BA39</t>
  </si>
  <si>
    <t>UUIV. 5. 3 A b) 39</t>
  </si>
  <si>
    <t>04B53BA40</t>
  </si>
  <si>
    <t>UUIV. 5. 3 A b) 40</t>
  </si>
  <si>
    <t>04B55AB10</t>
  </si>
  <si>
    <t>Asistent pedagoga podle § 5 odst. 3 v ŠZ zříz. mimo školu žáka (úvazek 10 hod.)</t>
  </si>
  <si>
    <t>UUIV. 5. 5 B a)</t>
  </si>
  <si>
    <t>04B55BB10</t>
  </si>
  <si>
    <t>UUIV. 5. 5 B b)</t>
  </si>
  <si>
    <t>04B55CB01</t>
  </si>
  <si>
    <t>UUIV. 5. 5 B c) 1</t>
  </si>
  <si>
    <t>04B55CB02</t>
  </si>
  <si>
    <t>UUIV. 5. 5 B c) 2</t>
  </si>
  <si>
    <t>04B55CB03</t>
  </si>
  <si>
    <t>UUIV. 5. 5 B c) 3</t>
  </si>
  <si>
    <t>04B55CB04</t>
  </si>
  <si>
    <t>UUIV. 5. 5 B c) 4</t>
  </si>
  <si>
    <t>04B55CB05</t>
  </si>
  <si>
    <t>UUIV. 5. 5 B c) 5</t>
  </si>
  <si>
    <t>04B55CB06</t>
  </si>
  <si>
    <t>UUIV. 5. 5 B c) 6</t>
  </si>
  <si>
    <t>04B55CB07</t>
  </si>
  <si>
    <t>UUIV. 5. 5 B c) 7</t>
  </si>
  <si>
    <t>04B55CB08</t>
  </si>
  <si>
    <t>UUIV. 5. 5 B c) 8</t>
  </si>
  <si>
    <t>04B55CB09</t>
  </si>
  <si>
    <t>UUIV. 5. 5 B c) 9</t>
  </si>
  <si>
    <t>04B55CB10</t>
  </si>
  <si>
    <t>UUIV. 5. 5 B c) 10</t>
  </si>
  <si>
    <t>04B55CB11</t>
  </si>
  <si>
    <t>UUIV. 5. 5 B c) 11</t>
  </si>
  <si>
    <t>04B55CB12</t>
  </si>
  <si>
    <t>UUIV. 5. 5 B c) 12</t>
  </si>
  <si>
    <t>04B55CB13</t>
  </si>
  <si>
    <t>UUIV. 5. 5 B c) 13</t>
  </si>
  <si>
    <t>04B55CB14</t>
  </si>
  <si>
    <t>UUIV. 5. 5 B c) 14</t>
  </si>
  <si>
    <t>04B55CB15</t>
  </si>
  <si>
    <t>UUIV. 5. 5 B c) 15</t>
  </si>
  <si>
    <t>04B55CB16</t>
  </si>
  <si>
    <t>UUIV. 5. 5 B c) 16</t>
  </si>
  <si>
    <t>04B55CB17</t>
  </si>
  <si>
    <t>UUIV. 5. 5 B c) 17</t>
  </si>
  <si>
    <t>04B55CB18</t>
  </si>
  <si>
    <t>UUIV. 5. 5 B c) 18</t>
  </si>
  <si>
    <t>04B55CB19</t>
  </si>
  <si>
    <t>UUIV. 5. 5 B c) 19</t>
  </si>
  <si>
    <t>04B55CB20</t>
  </si>
  <si>
    <t>UUIV. 5. 5 B c) 20</t>
  </si>
  <si>
    <t>04B55CB21</t>
  </si>
  <si>
    <t>UUIV. 5. 5 B c) 21</t>
  </si>
  <si>
    <t>04B55CB22</t>
  </si>
  <si>
    <t>UUIV. 5. 5 B c) 22</t>
  </si>
  <si>
    <t>04B55CB23</t>
  </si>
  <si>
    <t>UUIV. 5. 5 B c) 23</t>
  </si>
  <si>
    <t>04B55CB24</t>
  </si>
  <si>
    <t>UUIV. 5. 5 B c) 24</t>
  </si>
  <si>
    <t>04B55CB25</t>
  </si>
  <si>
    <t>UUIV. 5. 5 B c) 25</t>
  </si>
  <si>
    <t>04B55DB01</t>
  </si>
  <si>
    <t>UUIV. 5. 5 B d) 1</t>
  </si>
  <si>
    <t>04B55DB02</t>
  </si>
  <si>
    <t>UUIV. 5. 5 B d) 2</t>
  </si>
  <si>
    <t>04B55DB03</t>
  </si>
  <si>
    <t>UUIV. 5. 5 B d) 3</t>
  </si>
  <si>
    <t>04B55DB04</t>
  </si>
  <si>
    <t>UUIV. 5. 5 B d) 4</t>
  </si>
  <si>
    <t>04B55DB05</t>
  </si>
  <si>
    <t>UUIV. 5. 5 B d) 5</t>
  </si>
  <si>
    <t>04B55DB06</t>
  </si>
  <si>
    <t>UUIV. 5. 5 B d) 6</t>
  </si>
  <si>
    <t>04B55DB07</t>
  </si>
  <si>
    <t>UUIV. 5. 5 B d) 7</t>
  </si>
  <si>
    <t>04B55DB08</t>
  </si>
  <si>
    <t>UUIV. 5. 5 B d) 8</t>
  </si>
  <si>
    <t>04B55DB09</t>
  </si>
  <si>
    <t>UUIV. 5. 5 B d) 9</t>
  </si>
  <si>
    <t>04B55DB10</t>
  </si>
  <si>
    <t>UUIV. 5. 5 B d) 10</t>
  </si>
  <si>
    <t>04B55DB11</t>
  </si>
  <si>
    <t>UUIV. 5. 5 B d) 11</t>
  </si>
  <si>
    <t>04B55DB12</t>
  </si>
  <si>
    <t>UUIV. 5. 5 B d) 12</t>
  </si>
  <si>
    <t>04B55DB13</t>
  </si>
  <si>
    <t>UUIV. 5. 5 B d) 13</t>
  </si>
  <si>
    <t>04B55DB14</t>
  </si>
  <si>
    <t>UUIV. 5. 5 B d) 14</t>
  </si>
  <si>
    <t>04B55DB15</t>
  </si>
  <si>
    <t>UUIV. 5. 5 B d) 15</t>
  </si>
  <si>
    <t>04B55DB16</t>
  </si>
  <si>
    <t>UUIV. 5. 5 B d) 16</t>
  </si>
  <si>
    <t>04B55DB17</t>
  </si>
  <si>
    <t>UUIV. 5. 5 B d) 17</t>
  </si>
  <si>
    <t>04B55DB18</t>
  </si>
  <si>
    <t>UUIV. 5. 5 B d) 18</t>
  </si>
  <si>
    <t>04B55DB19</t>
  </si>
  <si>
    <t>UUIV. 5. 5 B d) 19</t>
  </si>
  <si>
    <t>04B55DB20</t>
  </si>
  <si>
    <t>UUIV. 5. 5 B d) 20</t>
  </si>
  <si>
    <t>04B55DB21</t>
  </si>
  <si>
    <t>UUIV. 5. 5 B d) 21</t>
  </si>
  <si>
    <t>04B55DB22</t>
  </si>
  <si>
    <t>UUIV. 5. 5 B d) 22</t>
  </si>
  <si>
    <t>04B55DB23</t>
  </si>
  <si>
    <t>UUIV. 5. 5 B d) 23</t>
  </si>
  <si>
    <t>04B55DB24</t>
  </si>
  <si>
    <t>UUIV. 5. 5 B d) 24</t>
  </si>
  <si>
    <t>04B55DB25</t>
  </si>
  <si>
    <t>UUIV. 5. 5 B d) 25</t>
  </si>
  <si>
    <t>04B57AA20</t>
  </si>
  <si>
    <t>UUIV. 5. 7 a)</t>
  </si>
  <si>
    <t>04B57BA20</t>
  </si>
  <si>
    <t>UUIV. 5. 7 b)</t>
  </si>
  <si>
    <t>05B501A40</t>
  </si>
  <si>
    <t>05B502A40</t>
  </si>
  <si>
    <t>UUV. 5. 2</t>
  </si>
  <si>
    <t>05B504A01</t>
  </si>
  <si>
    <t>UUV. 5. 4 1</t>
  </si>
  <si>
    <t>05B504A02</t>
  </si>
  <si>
    <t>UUV. 5. 4 2</t>
  </si>
  <si>
    <t>05B504A03</t>
  </si>
  <si>
    <t>UUV. 5. 4 3</t>
  </si>
  <si>
    <t>05B504A04</t>
  </si>
  <si>
    <t>UUV. 5. 4 4</t>
  </si>
  <si>
    <t>05B504A05</t>
  </si>
  <si>
    <t>UUV. 5. 4 5</t>
  </si>
  <si>
    <t>05B504A06</t>
  </si>
  <si>
    <t>UUV. 5. 4 6</t>
  </si>
  <si>
    <t>05B504A07</t>
  </si>
  <si>
    <t>UUV. 5. 4 7</t>
  </si>
  <si>
    <t>05B504A08</t>
  </si>
  <si>
    <t>UUV. 5. 4 8</t>
  </si>
  <si>
    <t>05B504A09</t>
  </si>
  <si>
    <t>UUV. 5. 4 9</t>
  </si>
  <si>
    <t>05B504A10</t>
  </si>
  <si>
    <t>UUV. 5. 4 10</t>
  </si>
  <si>
    <t>05B504A11</t>
  </si>
  <si>
    <t>UUV. 5. 4 11</t>
  </si>
  <si>
    <t>05B504A12</t>
  </si>
  <si>
    <t>UUV. 5. 4 12</t>
  </si>
  <si>
    <t>05B504A13</t>
  </si>
  <si>
    <t>UUV. 5. 4 13</t>
  </si>
  <si>
    <t>05B504A14</t>
  </si>
  <si>
    <t>UUV. 5. 4 14</t>
  </si>
  <si>
    <t>05B504A15</t>
  </si>
  <si>
    <t>UUV. 5. 4 15</t>
  </si>
  <si>
    <t>05B504A16</t>
  </si>
  <si>
    <t>UUV. 5. 4 16</t>
  </si>
  <si>
    <t>05B504A17</t>
  </si>
  <si>
    <t>UUV. 5. 4 17</t>
  </si>
  <si>
    <t>05B504A18</t>
  </si>
  <si>
    <t>UUV. 5. 4 18</t>
  </si>
  <si>
    <t>05B504A19</t>
  </si>
  <si>
    <t>UUV. 5. 4 19</t>
  </si>
  <si>
    <t>05B504A20</t>
  </si>
  <si>
    <t>UUV. 5. 4 20</t>
  </si>
  <si>
    <t>05B504A21</t>
  </si>
  <si>
    <t>UUV. 5. 4 21</t>
  </si>
  <si>
    <t>05B504A22</t>
  </si>
  <si>
    <t>UUV. 5. 4 22</t>
  </si>
  <si>
    <t>05B504A23</t>
  </si>
  <si>
    <t>UUV. 5. 4 23</t>
  </si>
  <si>
    <t>05B504A24</t>
  </si>
  <si>
    <t>UUV. 5. 4 24</t>
  </si>
  <si>
    <t>05B504A25</t>
  </si>
  <si>
    <t>UUV. 5. 4 25</t>
  </si>
  <si>
    <t>05B504A26</t>
  </si>
  <si>
    <t>UUV. 5. 4 26</t>
  </si>
  <si>
    <t>05B504A27</t>
  </si>
  <si>
    <t>UUV. 5. 4 27</t>
  </si>
  <si>
    <t>05B504A28</t>
  </si>
  <si>
    <t>UUV. 5. 4 28</t>
  </si>
  <si>
    <t>05B504A29</t>
  </si>
  <si>
    <t>UUV. 5. 4 29</t>
  </si>
  <si>
    <t>05B504A30</t>
  </si>
  <si>
    <t>UUV. 5. 4 30</t>
  </si>
  <si>
    <t>05B504A31</t>
  </si>
  <si>
    <t>UUV. 5. 4 31</t>
  </si>
  <si>
    <t>05B504A32</t>
  </si>
  <si>
    <t>UUV. 5. 4 32</t>
  </si>
  <si>
    <t>05B504A33</t>
  </si>
  <si>
    <t>UUV. 5. 4 33</t>
  </si>
  <si>
    <t>05B504A34</t>
  </si>
  <si>
    <t>UUV. 5. 4 34</t>
  </si>
  <si>
    <t>05B504A35</t>
  </si>
  <si>
    <t>UUV. 5. 4 35</t>
  </si>
  <si>
    <t>05B504A36</t>
  </si>
  <si>
    <t>UUV. 5. 4 36</t>
  </si>
  <si>
    <t>05B504A37</t>
  </si>
  <si>
    <t>UUV. 5. 4 37</t>
  </si>
  <si>
    <t>05B504A38</t>
  </si>
  <si>
    <t>UUV. 5. 4 38</t>
  </si>
  <si>
    <t>05B504A39</t>
  </si>
  <si>
    <t>UUV. 5. 4 39</t>
  </si>
  <si>
    <t>05B504A40</t>
  </si>
  <si>
    <t>UUV. 5. 4 40</t>
  </si>
  <si>
    <t>05B506A40</t>
  </si>
  <si>
    <t>UUV. 5. 6</t>
  </si>
  <si>
    <t>05B507A20</t>
  </si>
  <si>
    <t>UUV. 5. 7</t>
  </si>
  <si>
    <t>05B53AA01</t>
  </si>
  <si>
    <t>UUV. 5. 3 a) 1</t>
  </si>
  <si>
    <t>05B53AA02</t>
  </si>
  <si>
    <t>UUV. 5. 3 a) 2</t>
  </si>
  <si>
    <t>05B53AA03</t>
  </si>
  <si>
    <t>UUV. 5. 3 a) 3</t>
  </si>
  <si>
    <t>05B53AA04</t>
  </si>
  <si>
    <t>UUV. 5. 3 a) 4</t>
  </si>
  <si>
    <t>05B53AA05</t>
  </si>
  <si>
    <t>UUV. 5. 3 a) 5</t>
  </si>
  <si>
    <t>05B53AA06</t>
  </si>
  <si>
    <t>UUV. 5. 3 a) 6</t>
  </si>
  <si>
    <t>05B53AA07</t>
  </si>
  <si>
    <t>UUV. 5. 3 a) 7</t>
  </si>
  <si>
    <t>05B53AA08</t>
  </si>
  <si>
    <t>UUV. 5. 3 a) 8</t>
  </si>
  <si>
    <t>05B53AA09</t>
  </si>
  <si>
    <t>UUV. 5. 3 a) 9</t>
  </si>
  <si>
    <t>05B53AA10</t>
  </si>
  <si>
    <t>UUV. 5. 3 a) 10</t>
  </si>
  <si>
    <t>05B53AA11</t>
  </si>
  <si>
    <t>UUV. 5. 3 a) 11</t>
  </si>
  <si>
    <t>05B53AA12</t>
  </si>
  <si>
    <t>UUV. 5. 3 a) 12</t>
  </si>
  <si>
    <t>05B53AA13</t>
  </si>
  <si>
    <t>UUV. 5. 3 a) 13</t>
  </si>
  <si>
    <t>05B53AA14</t>
  </si>
  <si>
    <t>UUV. 5. 3 a) 14</t>
  </si>
  <si>
    <t>05B53AA15</t>
  </si>
  <si>
    <t>UUV. 5. 3 a) 15</t>
  </si>
  <si>
    <t>05B53AA16</t>
  </si>
  <si>
    <t>UUV. 5. 3 a) 16</t>
  </si>
  <si>
    <t>05B53AA17</t>
  </si>
  <si>
    <t>UUV. 5. 3 a) 17</t>
  </si>
  <si>
    <t>05B53AA18</t>
  </si>
  <si>
    <t>UUV. 5. 3 a) 18</t>
  </si>
  <si>
    <t>05B53AA19</t>
  </si>
  <si>
    <t>UUV. 5. 3 a) 19</t>
  </si>
  <si>
    <t>05B53AA20</t>
  </si>
  <si>
    <t>UUV. 5. 3 a) 20</t>
  </si>
  <si>
    <t>05B53AA21</t>
  </si>
  <si>
    <t>UUV. 5. 3 a) 21</t>
  </si>
  <si>
    <t>05B53AA22</t>
  </si>
  <si>
    <t>UUV. 5. 3 a) 22</t>
  </si>
  <si>
    <t>05B53AA23</t>
  </si>
  <si>
    <t>UUV. 5. 3 a) 23</t>
  </si>
  <si>
    <t>05B53AA24</t>
  </si>
  <si>
    <t>UUV. 5. 3 a) 24</t>
  </si>
  <si>
    <t>05B53AA25</t>
  </si>
  <si>
    <t>UUV. 5. 3 a) 25</t>
  </si>
  <si>
    <t>05B53AA26</t>
  </si>
  <si>
    <t>UUV. 5. 3 a) 26</t>
  </si>
  <si>
    <t>05B53AA27</t>
  </si>
  <si>
    <t>UUV. 5. 3 a) 27</t>
  </si>
  <si>
    <t>05B53AA28</t>
  </si>
  <si>
    <t>UUV. 5. 3 a) 28</t>
  </si>
  <si>
    <t>05B53AA29</t>
  </si>
  <si>
    <t>UUV. 5. 3 a) 29</t>
  </si>
  <si>
    <t>05B53AA30</t>
  </si>
  <si>
    <t>UUV. 5. 3 a) 30</t>
  </si>
  <si>
    <t>05B53AA31</t>
  </si>
  <si>
    <t>UUV. 5. 3 a) 31</t>
  </si>
  <si>
    <t>05B53AA32</t>
  </si>
  <si>
    <t>UUV. 5. 3 a) 32</t>
  </si>
  <si>
    <t>05B53AA33</t>
  </si>
  <si>
    <t>UUV. 5. 3 a) 33</t>
  </si>
  <si>
    <t>05B53AA34</t>
  </si>
  <si>
    <t>UUV. 5. 3 a) 34</t>
  </si>
  <si>
    <t>05B53AA35</t>
  </si>
  <si>
    <t>UUV. 5. 3 a) 35</t>
  </si>
  <si>
    <t>05B53AA36</t>
  </si>
  <si>
    <t>UUV. 5. 3 a) 36</t>
  </si>
  <si>
    <t>05B53AA37</t>
  </si>
  <si>
    <t>UUV. 5. 3 a) 37</t>
  </si>
  <si>
    <t>05B53AA38</t>
  </si>
  <si>
    <t>UUV. 5. 3 a) 38</t>
  </si>
  <si>
    <t>05B53AA39</t>
  </si>
  <si>
    <t>UUV. 5. 3 a) 39</t>
  </si>
  <si>
    <t>05B53AA40</t>
  </si>
  <si>
    <t>UUV. 5. 3 a) 40</t>
  </si>
  <si>
    <t>05B53BA01</t>
  </si>
  <si>
    <t>UUV. 5. 3 b) 1</t>
  </si>
  <si>
    <t>05B53BA02</t>
  </si>
  <si>
    <t>UUV. 5. 3 b) 2</t>
  </si>
  <si>
    <t>05B53BA03</t>
  </si>
  <si>
    <t>UUV. 5. 3 b) 3</t>
  </si>
  <si>
    <t>05B53BA04</t>
  </si>
  <si>
    <t>UUV. 5. 3 b) 4</t>
  </si>
  <si>
    <t>05B53BA05</t>
  </si>
  <si>
    <t>UUV. 5. 3 b) 5</t>
  </si>
  <si>
    <t>05B53BA06</t>
  </si>
  <si>
    <t>UUV. 5. 3 b) 6</t>
  </si>
  <si>
    <t>05B53BA07</t>
  </si>
  <si>
    <t>UUV. 5. 3 b) 7</t>
  </si>
  <si>
    <t>05B53BA08</t>
  </si>
  <si>
    <t>UUV. 5. 3 b) 8</t>
  </si>
  <si>
    <t>05B53BA09</t>
  </si>
  <si>
    <t>UUV. 5. 3 b) 9</t>
  </si>
  <si>
    <t>05B53BA10</t>
  </si>
  <si>
    <t>UUV. 5. 3 b) 10</t>
  </si>
  <si>
    <t>05B53BA11</t>
  </si>
  <si>
    <t>UUV. 5. 3 b) 11</t>
  </si>
  <si>
    <t>05B53BA12</t>
  </si>
  <si>
    <t>UUV. 5. 3 b) 12</t>
  </si>
  <si>
    <t>05B53BA13</t>
  </si>
  <si>
    <t>UUV. 5. 3 b) 13</t>
  </si>
  <si>
    <t>05B53BA14</t>
  </si>
  <si>
    <t>UUV. 5. 3 b) 14</t>
  </si>
  <si>
    <t>05B53BA15</t>
  </si>
  <si>
    <t>UUV. 5. 3 b) 15</t>
  </si>
  <si>
    <t>05B53BA16</t>
  </si>
  <si>
    <t>UUV. 5. 3 b) 16</t>
  </si>
  <si>
    <t>05B53BA17</t>
  </si>
  <si>
    <t>UUV. 5. 3 b) 17</t>
  </si>
  <si>
    <t>05B53BA18</t>
  </si>
  <si>
    <t>UUV. 5. 3 b) 18</t>
  </si>
  <si>
    <t>05B53BA19</t>
  </si>
  <si>
    <t>UUV. 5. 3 b) 19</t>
  </si>
  <si>
    <t>05B53BA20</t>
  </si>
  <si>
    <t>UUV. 5. 3 b) 20</t>
  </si>
  <si>
    <t>05B53BA21</t>
  </si>
  <si>
    <t>UUV. 5. 3 b) 21</t>
  </si>
  <si>
    <t>05B53BA22</t>
  </si>
  <si>
    <t>UUV. 5. 3 b) 22</t>
  </si>
  <si>
    <t>05B53BA23</t>
  </si>
  <si>
    <t>UUV. 5. 3 b) 23</t>
  </si>
  <si>
    <t>05B53BA24</t>
  </si>
  <si>
    <t>UUV. 5. 3 b) 24</t>
  </si>
  <si>
    <t>05B53BA25</t>
  </si>
  <si>
    <t>UUV. 5. 3 b) 25</t>
  </si>
  <si>
    <t>05B53BA26</t>
  </si>
  <si>
    <t>UUV. 5. 3 b) 26</t>
  </si>
  <si>
    <t>05B53BA27</t>
  </si>
  <si>
    <t>UUV. 5. 3 b) 27</t>
  </si>
  <si>
    <t>05B53BA28</t>
  </si>
  <si>
    <t>UUV. 5. 3 b) 28</t>
  </si>
  <si>
    <t>05B53BA29</t>
  </si>
  <si>
    <t>UUV. 5. 3 b) 29</t>
  </si>
  <si>
    <t>05B53BA30</t>
  </si>
  <si>
    <t>UUV. 5. 3 b) 30</t>
  </si>
  <si>
    <t>05B53BA31</t>
  </si>
  <si>
    <t>UUV. 5. 3 b) 31</t>
  </si>
  <si>
    <t>05B53BA32</t>
  </si>
  <si>
    <t>UUV. 5. 3 b) 32</t>
  </si>
  <si>
    <t>05B53BA33</t>
  </si>
  <si>
    <t>UUV. 5. 3 b) 33</t>
  </si>
  <si>
    <t>05B53BA34</t>
  </si>
  <si>
    <t>UUV. 5. 3 b) 34</t>
  </si>
  <si>
    <t>05B53BA35</t>
  </si>
  <si>
    <t>UUV. 5. 3 b) 35</t>
  </si>
  <si>
    <t>05B53BA36</t>
  </si>
  <si>
    <t>UUV. 5. 3 b) 36</t>
  </si>
  <si>
    <t>05B53BA37</t>
  </si>
  <si>
    <t>UUV. 5. 3 b) 37</t>
  </si>
  <si>
    <t>05B53BA38</t>
  </si>
  <si>
    <t>UUV. 5. 3 b) 38</t>
  </si>
  <si>
    <t>05B53BA39</t>
  </si>
  <si>
    <t>UUV. 5. 3 b) 39</t>
  </si>
  <si>
    <t>05B53BA40</t>
  </si>
  <si>
    <t>UUV. 5. 3 b) 40</t>
  </si>
  <si>
    <t>05B55AB10</t>
  </si>
  <si>
    <t>UUV. 5. 5 B a)</t>
  </si>
  <si>
    <t>05B55BB10</t>
  </si>
  <si>
    <t>UUV. 5. 5 B b)</t>
  </si>
  <si>
    <t>05B55CB01</t>
  </si>
  <si>
    <t>UUV. 5. 5 B c) 1</t>
  </si>
  <si>
    <t>05B55CB02</t>
  </si>
  <si>
    <t>UUV. 5. 5 B c) 2</t>
  </si>
  <si>
    <t>05B55CB03</t>
  </si>
  <si>
    <t>UUV. 5. 5 B c) 3</t>
  </si>
  <si>
    <t>05B55CB04</t>
  </si>
  <si>
    <t>UUV. 5. 5 B c) 4</t>
  </si>
  <si>
    <t>05B55CB05</t>
  </si>
  <si>
    <t>UUV. 5. 5 B c) 5</t>
  </si>
  <si>
    <t>05B55CB06</t>
  </si>
  <si>
    <t>UUV. 5. 5 B c) 6</t>
  </si>
  <si>
    <t>05B55CB07</t>
  </si>
  <si>
    <t>UUV. 5. 5 B c) 7</t>
  </si>
  <si>
    <t>05B55CB08</t>
  </si>
  <si>
    <t>UUV. 5. 5 B c) 8</t>
  </si>
  <si>
    <t>05B55CB09</t>
  </si>
  <si>
    <t>UUV. 5. 5 B c) 9</t>
  </si>
  <si>
    <t>05B55CB10</t>
  </si>
  <si>
    <t>UUV. 5. 5 B c) 10</t>
  </si>
  <si>
    <t>05B55CB11</t>
  </si>
  <si>
    <t>UUV. 5. 5 B c) 11</t>
  </si>
  <si>
    <t>05B55CB12</t>
  </si>
  <si>
    <t>UUV. 5. 5 B c) 12</t>
  </si>
  <si>
    <t>05B55CB13</t>
  </si>
  <si>
    <t>UUV. 5. 5 B c) 13</t>
  </si>
  <si>
    <t>05B55CB14</t>
  </si>
  <si>
    <t>UUV. 5. 5 B c) 14</t>
  </si>
  <si>
    <t>05B55CB15</t>
  </si>
  <si>
    <t>UUV. 5. 5 B c) 15</t>
  </si>
  <si>
    <t>05B55CB16</t>
  </si>
  <si>
    <t>UUV. 5. 5 B c) 16</t>
  </si>
  <si>
    <t>05B55CB17</t>
  </si>
  <si>
    <t>UUV. 5. 5 B c) 17</t>
  </si>
  <si>
    <t>05B55CB18</t>
  </si>
  <si>
    <t>UUV. 5. 5 B c) 18</t>
  </si>
  <si>
    <t>05B55CB19</t>
  </si>
  <si>
    <t>UUV. 5. 5 B c) 19</t>
  </si>
  <si>
    <t>05B55CB20</t>
  </si>
  <si>
    <t>UUV. 5. 5 B c) 20</t>
  </si>
  <si>
    <t>05B55CB21</t>
  </si>
  <si>
    <t>UUV. 5. 5 B c) 21</t>
  </si>
  <si>
    <t>05B55CB22</t>
  </si>
  <si>
    <t>UUV. 5. 5 B c) 22</t>
  </si>
  <si>
    <t>05B55CB23</t>
  </si>
  <si>
    <t>UUV. 5. 5 B c) 23</t>
  </si>
  <si>
    <t>05B55CB24</t>
  </si>
  <si>
    <t>UUV. 5. 5 B c) 24</t>
  </si>
  <si>
    <t>05B55CB25</t>
  </si>
  <si>
    <t>UUV. 5. 5 B c) 25</t>
  </si>
  <si>
    <t>05B55DB01</t>
  </si>
  <si>
    <t>UUV. 5. 5 B d) 1</t>
  </si>
  <si>
    <t>05B55DB02</t>
  </si>
  <si>
    <t>UUV. 5. 5 B d) 2</t>
  </si>
  <si>
    <t>05B55DB03</t>
  </si>
  <si>
    <t>UUV. 5. 5 B d) 3</t>
  </si>
  <si>
    <t>05B55DB04</t>
  </si>
  <si>
    <t>UUV. 5. 5 B d) 4</t>
  </si>
  <si>
    <t>05B55DB05</t>
  </si>
  <si>
    <t>UUV. 5. 5 B d) 5</t>
  </si>
  <si>
    <t>05B55DB06</t>
  </si>
  <si>
    <t>UUV. 5. 5 B d) 6</t>
  </si>
  <si>
    <t>05B55DB07</t>
  </si>
  <si>
    <t>UUV. 5. 5 B d) 7</t>
  </si>
  <si>
    <t>05B55DB08</t>
  </si>
  <si>
    <t>UUV. 5. 5 B d) 8</t>
  </si>
  <si>
    <t>05B55DB09</t>
  </si>
  <si>
    <t>UUV. 5. 5 B d) 9</t>
  </si>
  <si>
    <t>05B55DB10</t>
  </si>
  <si>
    <t>UUV. 5. 5 B d) 10</t>
  </si>
  <si>
    <t>05B55DB11</t>
  </si>
  <si>
    <t>UUV. 5. 5 B d) 11</t>
  </si>
  <si>
    <t>05B55DB12</t>
  </si>
  <si>
    <t>UUV. 5. 5 B d) 12</t>
  </si>
  <si>
    <t>05B55DB13</t>
  </si>
  <si>
    <t>UUV. 5. 5 B d) 13</t>
  </si>
  <si>
    <t>05B55DB14</t>
  </si>
  <si>
    <t>UUV. 5. 5 B d) 14</t>
  </si>
  <si>
    <t>05B55DB15</t>
  </si>
  <si>
    <t>UUV. 5. 5 B d) 15</t>
  </si>
  <si>
    <t>05B55DB16</t>
  </si>
  <si>
    <t>UUV. 5. 5 B d) 16</t>
  </si>
  <si>
    <t>05B55DB17</t>
  </si>
  <si>
    <t>UUV. 5. 5 B d) 17</t>
  </si>
  <si>
    <t>05B55DB18</t>
  </si>
  <si>
    <t>UUV. 5. 5 B d) 18</t>
  </si>
  <si>
    <t>05B55DB19</t>
  </si>
  <si>
    <t>UUV. 5. 5 B d) 19</t>
  </si>
  <si>
    <t>05B55DB20</t>
  </si>
  <si>
    <t>UUV. 5. 5 B d) 20</t>
  </si>
  <si>
    <t>05B55DB21</t>
  </si>
  <si>
    <t>UUV. 5. 5 B d) 21</t>
  </si>
  <si>
    <t>05B55DB22</t>
  </si>
  <si>
    <t>UUV. 5. 5 B d) 22</t>
  </si>
  <si>
    <t>05B55DB23</t>
  </si>
  <si>
    <t>UUV. 5. 5 B d) 23</t>
  </si>
  <si>
    <t>05B55DB24</t>
  </si>
  <si>
    <t>UUV. 5. 5 B d) 24</t>
  </si>
  <si>
    <t>05B55DB25</t>
  </si>
  <si>
    <t>UUV. 5. 5 B d) 25</t>
  </si>
  <si>
    <t>P4</t>
  </si>
  <si>
    <t>PTap1</t>
  </si>
  <si>
    <t>PTap</t>
  </si>
  <si>
    <t>PIK.III.4.7</t>
  </si>
  <si>
    <t>od 12/2017 nelze doporučovat</t>
  </si>
  <si>
    <t>Nájezdové ližiny</t>
  </si>
  <si>
    <t>Nájezdové ližiny (ŠZ)</t>
  </si>
  <si>
    <t>od 9.3.2018 nelze doporučovat</t>
  </si>
  <si>
    <t>a) je-li činnost realizována učitelem, včetně učitele, který získal kvalifikaci podle § 7 odst. 2, § 8 odst. 2 nebo § 9 odst. 7 zákona č. 563/2004 Sb., ve znění pozdějších předpisů (dále jen „pedagogický pracovník školy s rozšířenou kompetencí pro oblast speciální pedagogiky“)</t>
  </si>
  <si>
    <t>b) je-li činnost realizována asistentem pedagoga podle § 5 odst. 3</t>
  </si>
  <si>
    <t>c) je-li činnost realizována asistentem pedagoga podle § 5 odst. 4</t>
  </si>
  <si>
    <t>P4   =   PTap1  x   12   x   1,Proc   (zaokrouhleno   na   desítky   nahoru)</t>
  </si>
  <si>
    <t>d) je-li činnost realizována školním psychologem nebo se jedná o metodickou podporu zaměstnance školského poradenského zařízení</t>
  </si>
  <si>
    <t>podle přílohy č. 1 Vyhlášky č. 27/2016 Sb., o vzdělávání žáků se speciálními vzdělávacími potřebami a žáků nadaných, ve znění pozdějších předpisů</t>
  </si>
  <si>
    <t>Asistent pedagoga podle § 5 odst. 3 ve škole (úvazek 10 hod.)</t>
  </si>
  <si>
    <t>Asistent pedagoga podle § 5 odst. 3 ve škole (úvazek 15,556 hod.)</t>
  </si>
  <si>
    <t>Asistent pedagoga podle § 5 odst. 3 ve škole (úvazek 20 hod.)</t>
  </si>
  <si>
    <t>Asistent pedagoga podle § 5 odst. 3 ve škole (úvazek 25,556 hod.)</t>
  </si>
  <si>
    <t>Asistent pedagoga podle § 5 odst. 3 ve škole (úvazek 30 hod.)</t>
  </si>
  <si>
    <t>Asistent pedagoga podle § 5 odst. 4 ve škole (úvazek 10 hod.)</t>
  </si>
  <si>
    <t>Asistent pedagoga podle § 5 odst. 4 ve škole (úvazek 15,556 hod.)</t>
  </si>
  <si>
    <t>Asistent pedagoga podle § 5 odst. 4 ve škole (úvazek 20 hod.)</t>
  </si>
  <si>
    <t>Asistent pedagoga podle § 5 odst. 4 ve škole (úvazek 25,556 hod.)</t>
  </si>
  <si>
    <t>Asistent pedagoga podle § 5 odst. 4 ve škole (úvazek 30 hod.)</t>
  </si>
  <si>
    <t>od 1.1.2020 nelze doporučovat</t>
  </si>
  <si>
    <t>04C504A05</t>
  </si>
  <si>
    <t>04C504A10</t>
  </si>
  <si>
    <t>04C504A15</t>
  </si>
  <si>
    <t>04C504A20</t>
  </si>
  <si>
    <t>04C504A25</t>
  </si>
  <si>
    <t>04C504A30</t>
  </si>
  <si>
    <t>04C504A35</t>
  </si>
  <si>
    <t>04C504A40</t>
  </si>
  <si>
    <t>04C506A40</t>
  </si>
  <si>
    <t>Další pedagogický pracovník (1,0 úvazku)</t>
  </si>
  <si>
    <t>04C53AA05</t>
  </si>
  <si>
    <t>04C53AA10</t>
  </si>
  <si>
    <t>04C53AA15</t>
  </si>
  <si>
    <t>04C53AA20</t>
  </si>
  <si>
    <t>04C53AA25</t>
  </si>
  <si>
    <t>04C53AA30</t>
  </si>
  <si>
    <t>04C53AA35</t>
  </si>
  <si>
    <t>04C53AA40</t>
  </si>
  <si>
    <t>04C53BA05</t>
  </si>
  <si>
    <t>04C53BA10</t>
  </si>
  <si>
    <t>04C53BA15</t>
  </si>
  <si>
    <t>04C53BA20</t>
  </si>
  <si>
    <t>04C53BA25</t>
  </si>
  <si>
    <t>04C53BA30</t>
  </si>
  <si>
    <t>04C53BA35</t>
  </si>
  <si>
    <t>04C53BA40</t>
  </si>
  <si>
    <t>04C55CB05</t>
  </si>
  <si>
    <t>04C55CB10</t>
  </si>
  <si>
    <t>04C55CB15</t>
  </si>
  <si>
    <t>04C55CB20</t>
  </si>
  <si>
    <t>04C55CB25</t>
  </si>
  <si>
    <t>04C55DB05</t>
  </si>
  <si>
    <t>04C55DB10</t>
  </si>
  <si>
    <t>04C55DB15</t>
  </si>
  <si>
    <t>04C55DB20</t>
  </si>
  <si>
    <t>04C55DB25</t>
  </si>
  <si>
    <t>05C504A05</t>
  </si>
  <si>
    <t>05C504A10</t>
  </si>
  <si>
    <t>05C504A15</t>
  </si>
  <si>
    <t>05C504A20</t>
  </si>
  <si>
    <t>05C504A25</t>
  </si>
  <si>
    <t>05C504A30</t>
  </si>
  <si>
    <t>05C504A35</t>
  </si>
  <si>
    <t>05C504A40</t>
  </si>
  <si>
    <t>05C53AA05</t>
  </si>
  <si>
    <t>05C53AA10</t>
  </si>
  <si>
    <t>05C53AA15</t>
  </si>
  <si>
    <t>05C53AA20</t>
  </si>
  <si>
    <t>05C53AA25</t>
  </si>
  <si>
    <t>05C53AA30</t>
  </si>
  <si>
    <t>05C53AA35</t>
  </si>
  <si>
    <t>05C53AA40</t>
  </si>
  <si>
    <t>05C53BA05</t>
  </si>
  <si>
    <t>05C53BA10</t>
  </si>
  <si>
    <t>05C53BA15</t>
  </si>
  <si>
    <t>05C53BA20</t>
  </si>
  <si>
    <t>05C53BA25</t>
  </si>
  <si>
    <t>05C53BA30</t>
  </si>
  <si>
    <t>05C53BA35</t>
  </si>
  <si>
    <t>05C53BA40</t>
  </si>
  <si>
    <t>05C55CB05</t>
  </si>
  <si>
    <t>05C55CB10</t>
  </si>
  <si>
    <t>05C55CB15</t>
  </si>
  <si>
    <t>05C55CB20</t>
  </si>
  <si>
    <t>05C55CB25</t>
  </si>
  <si>
    <t>05C55DB05</t>
  </si>
  <si>
    <t>05C55DB10</t>
  </si>
  <si>
    <t>05C55DB15</t>
  </si>
  <si>
    <t>05C55DB20</t>
  </si>
  <si>
    <t>05C55DB25</t>
  </si>
  <si>
    <t>A2C201A01</t>
  </si>
  <si>
    <t>Logopedické zrcadlo </t>
  </si>
  <si>
    <t>A2C201B01</t>
  </si>
  <si>
    <t>Logopedické zrcadlo (ŠZ)</t>
  </si>
  <si>
    <t>A2C301A01</t>
  </si>
  <si>
    <t>Software na rozvoj komunikačních schopností a smyslového vnímání</t>
  </si>
  <si>
    <t>A2C301B01</t>
  </si>
  <si>
    <t>Software na rozvoj komunikačních schopností a smyslového vnímání (ŠZ)</t>
  </si>
  <si>
    <t>A4C101A01</t>
  </si>
  <si>
    <t>A4C101B01</t>
  </si>
  <si>
    <t>A4C301A01</t>
  </si>
  <si>
    <t>A4C301B01</t>
  </si>
  <si>
    <t>A5C101A01</t>
  </si>
  <si>
    <t>Pomůcky pro alternativní komunikaci</t>
  </si>
  <si>
    <t>A5C101B01</t>
  </si>
  <si>
    <t>Pomůcky pro alternativní komunikaci (ŠZ)</t>
  </si>
  <si>
    <t>B3C208A01</t>
  </si>
  <si>
    <t>B3C208B01</t>
  </si>
  <si>
    <t>B3C210A01</t>
  </si>
  <si>
    <t>Pomůcky pro nácvik sebeobsluhy</t>
  </si>
  <si>
    <t>B3C210B01</t>
  </si>
  <si>
    <t>Pomůcky pro nácvik sebeobsluhy (ŠZ)</t>
  </si>
  <si>
    <t>B3C211A01</t>
  </si>
  <si>
    <t>B3C211B01</t>
  </si>
  <si>
    <t>B3C301A01</t>
  </si>
  <si>
    <t>B3C301B01</t>
  </si>
  <si>
    <t>B3C401A01</t>
  </si>
  <si>
    <t>B3C401B01</t>
  </si>
  <si>
    <t>Pomůcky pro rozvoj augmentativní a alternativní komunikace</t>
  </si>
  <si>
    <t>Pomůcky pro rozvoj augmentativní a alternativní komunikace (ŠZ)</t>
  </si>
  <si>
    <t>B4C201A01</t>
  </si>
  <si>
    <t>B4C201B01</t>
  </si>
  <si>
    <t>B4C206A01</t>
  </si>
  <si>
    <t>Montessori pomůcky (sada)</t>
  </si>
  <si>
    <t>B4C206B01</t>
  </si>
  <si>
    <t>Montessori pomůcky (sada) (ŠZ)</t>
  </si>
  <si>
    <t>B5C301A01</t>
  </si>
  <si>
    <t>B5C301B01</t>
  </si>
  <si>
    <t>C2C301A01</t>
  </si>
  <si>
    <t>Software pro rozvoj sluchového vnímání</t>
  </si>
  <si>
    <t>C2C301B01</t>
  </si>
  <si>
    <t>Software pro rozvoj sluchového vnímání (ŠZ)</t>
  </si>
  <si>
    <t>C3C301A01</t>
  </si>
  <si>
    <t>Elektronická učebnice pro výuku českého znakového jazyka  </t>
  </si>
  <si>
    <t>C3C301B01</t>
  </si>
  <si>
    <t>Elektronická učebnice pro výuku českého znakového jazyka (ŠZ)</t>
  </si>
  <si>
    <t>C4C201A01</t>
  </si>
  <si>
    <t>C4C201B01</t>
  </si>
  <si>
    <t>D2C102A01</t>
  </si>
  <si>
    <t>D2C102B01</t>
  </si>
  <si>
    <t>D2C103A01</t>
  </si>
  <si>
    <t>Židle s pevnou podnožkou</t>
  </si>
  <si>
    <t>D2C103B01</t>
  </si>
  <si>
    <t>Židle s pevnou podnožkou (ŠZ)</t>
  </si>
  <si>
    <t>D3C102A01</t>
  </si>
  <si>
    <t>Židle uzpůsobená fyziologickým potřebám žáka</t>
  </si>
  <si>
    <t>D3C102B01</t>
  </si>
  <si>
    <t>Židle uzpůsobená fyziologickým potřebám žáka (ŠZ)</t>
  </si>
  <si>
    <t>D3C104A01</t>
  </si>
  <si>
    <t>D3C104B01</t>
  </si>
  <si>
    <t>D3C106A01</t>
  </si>
  <si>
    <t>Pomůcky pro činnost žáka v prostoru</t>
  </si>
  <si>
    <t>PPD.III.1.6</t>
  </si>
  <si>
    <t>D3C106B01</t>
  </si>
  <si>
    <t>Pomůcky pro činnost žáka v prostoru (ŠZ)</t>
  </si>
  <si>
    <t>D3C107A01</t>
  </si>
  <si>
    <t>Pomůcky pro pohyb a polohování v prostoru (např.schůdky, područky, gymbally aj.)</t>
  </si>
  <si>
    <t>PPD.III.1.7</t>
  </si>
  <si>
    <t>D3C107B01</t>
  </si>
  <si>
    <t>Pomůcky pro pohyb a polohov. v prostoru (např.schůdky,područ.,gymbally aj.) (ŠZ)</t>
  </si>
  <si>
    <t>D3C401A01</t>
  </si>
  <si>
    <t>D3C401B01</t>
  </si>
  <si>
    <t>D4C103A01</t>
  </si>
  <si>
    <t>Schodolez nebo jiné obdobné zařízení (investiční náklady)</t>
  </si>
  <si>
    <t>D4C103B01</t>
  </si>
  <si>
    <t>Schodolez nebo jiné obdobné zařízení (investiční náklady) (ŠZ)</t>
  </si>
  <si>
    <t>D4C106A01</t>
  </si>
  <si>
    <t>Speciální komponenty osobního počítače (alternativní myš, klávesnice aj.) </t>
  </si>
  <si>
    <t>D4C106B01</t>
  </si>
  <si>
    <t>Speciální komponenty osobního počítače (alternativní myš, klávesnice aj.) (ŠZ)</t>
  </si>
  <si>
    <t>D4C107A01</t>
  </si>
  <si>
    <t>PPD.IV.1.7</t>
  </si>
  <si>
    <t>D4C107B01</t>
  </si>
  <si>
    <t>D4C108A01</t>
  </si>
  <si>
    <t>PPD.IV.1.8</t>
  </si>
  <si>
    <t>D4C108B01</t>
  </si>
  <si>
    <t>D5C103A01</t>
  </si>
  <si>
    <t>Židle uzpůsobená fyziologickým potřebám žáka (investiční náklady)</t>
  </si>
  <si>
    <t>PID.V.1.3</t>
  </si>
  <si>
    <t>D5C103B01</t>
  </si>
  <si>
    <t>Židle uzpůsobená fyziologickým potřebám žáka (investiční náklady) (ŠZ)</t>
  </si>
  <si>
    <t>D5C401A01</t>
  </si>
  <si>
    <t>Držák na tablet včetně ochranného obalu</t>
  </si>
  <si>
    <t>D5C401B01</t>
  </si>
  <si>
    <t>Držák na tablet včetně ochranného obalu (ŠZ)</t>
  </si>
  <si>
    <t>E3C101A01</t>
  </si>
  <si>
    <t>Nábytek ke strukturalizaci prostoru (policový regál, skříňky apod.)</t>
  </si>
  <si>
    <t>E3C101B01</t>
  </si>
  <si>
    <t>Nábytek ke strukturalizaci prostoru (policový regál, skříňky apod.) (ŠZ)</t>
  </si>
  <si>
    <t>E3C206A01</t>
  </si>
  <si>
    <t>Individualizované pomůcky (symboly, sešity, prac. listy, deníky apod.)</t>
  </si>
  <si>
    <t>PPE.III.2.6</t>
  </si>
  <si>
    <t>E3C206B01</t>
  </si>
  <si>
    <t>Individualizované pomůcky (symboly, sešity, prac. listy, deníky apod.) (ŠZ)</t>
  </si>
  <si>
    <t>E3C402A01</t>
  </si>
  <si>
    <t>E3C402B01</t>
  </si>
  <si>
    <t>E3C403A01</t>
  </si>
  <si>
    <t>PPE.III.4.3</t>
  </si>
  <si>
    <t>E3C403B01</t>
  </si>
  <si>
    <t>E4C103A01</t>
  </si>
  <si>
    <t>E4C103B01</t>
  </si>
  <si>
    <t>F3C101A01</t>
  </si>
  <si>
    <t>Pomůcky pro relaxaci (koberec, overball apod.)</t>
  </si>
  <si>
    <t>F3C101B01</t>
  </si>
  <si>
    <t>Pomůcky pro relaxaci (koberec, overball apod.) (ŠZ)</t>
  </si>
  <si>
    <t>F3C102A01</t>
  </si>
  <si>
    <t>Pomůcky pro organizaci času, prostoru a postupu práce </t>
  </si>
  <si>
    <t>F3C102B01</t>
  </si>
  <si>
    <t>Pomůcky pro organizaci času, prostoru a postupu práce (ŠZ)</t>
  </si>
  <si>
    <t>F3C301A01</t>
  </si>
  <si>
    <t>F3C301B01</t>
  </si>
  <si>
    <t>H2C201A01</t>
  </si>
  <si>
    <t>Pomůcky na výtvarnou/tělesnou výchovu k zapůjčení </t>
  </si>
  <si>
    <t>H2C201B01</t>
  </si>
  <si>
    <t>Pomůcky na výtvarnou/tělesnou výchovu k zapůjčení (ŠZ)</t>
  </si>
  <si>
    <t>H3C204A01</t>
  </si>
  <si>
    <t>H3C204B01</t>
  </si>
  <si>
    <t>Pomůcky pro výuku tělesné výchovy (ozvučené míče apod.)</t>
  </si>
  <si>
    <t>Pomůcky pro výuku tělesné výchovy (ozvučené míče apod.) (ŠZ)</t>
  </si>
  <si>
    <t>I2C104A01</t>
  </si>
  <si>
    <t>I2C104B01</t>
  </si>
  <si>
    <t>I3C204A01</t>
  </si>
  <si>
    <t>Pomůcky k rýsování slabozrakých</t>
  </si>
  <si>
    <t>I3C204B01</t>
  </si>
  <si>
    <t>Pomůcky k rýsování slabozrakých (ŠZ)</t>
  </si>
  <si>
    <t>Zápisník pro nevidomé a slabozraké (investiční náklady)</t>
  </si>
  <si>
    <t>Zápisník pro nevidomé a slabozraké (investiční náklady) (ŠZ)</t>
  </si>
  <si>
    <t>Učebnice v Braill. písmu, alikv. částka na přepis do Braill. pís. (1000s.) (ŠZ)</t>
  </si>
  <si>
    <t>Učebnice v Braill. písmu, alikv. částka na přepis do Braill. pís. (2000s.) (ŠZ)</t>
  </si>
  <si>
    <t>Fuser - příprava názorných edukačních materiálů</t>
  </si>
  <si>
    <t>Fuser - příprava názorných edukačních materiálů (ŠZ)</t>
  </si>
  <si>
    <t>I4C104A01</t>
  </si>
  <si>
    <t>I4C104B01</t>
  </si>
  <si>
    <t>I4C108A01</t>
  </si>
  <si>
    <t>I4C108B01</t>
  </si>
  <si>
    <t>I4C109A01</t>
  </si>
  <si>
    <t>Televizní lupa (investiční náklady)</t>
  </si>
  <si>
    <t>PII.IV.1.9</t>
  </si>
  <si>
    <t>I4C109B01</t>
  </si>
  <si>
    <t>Televizní lupa (investiční náklady) (ŠZ)</t>
  </si>
  <si>
    <t>I4C110A01</t>
  </si>
  <si>
    <t>Zvětšovací/čtecí zařízení pro slabozraké a nevidomé (investiční náklady)</t>
  </si>
  <si>
    <t>PII.IV.1.10</t>
  </si>
  <si>
    <t>I4C110B01</t>
  </si>
  <si>
    <t>Zvětšovací/čtecí zařízení pro slabozraké a nevidomé (investiční náklady) (ŠZ)</t>
  </si>
  <si>
    <t>I4C204A01</t>
  </si>
  <si>
    <t>I4C204B01</t>
  </si>
  <si>
    <t>Kopírovací karta (např. do knihovny)</t>
  </si>
  <si>
    <t>Kopírovací karta (např. do knihovny) (ŠZ)</t>
  </si>
  <si>
    <t>K2C201A01</t>
  </si>
  <si>
    <t>Základní mater. vybav. pro nadaného či mimoř. nad. žáka (vč. spotř. materiálu)</t>
  </si>
  <si>
    <t>K2C201B01</t>
  </si>
  <si>
    <t>Základní mater. vybav. pro nadaného či mimoř. nad. žáka (vč.spotř.mater.) (ŠZ)</t>
  </si>
  <si>
    <t>K2C202A01</t>
  </si>
  <si>
    <t>K2C202B01</t>
  </si>
  <si>
    <t>K2C217A01</t>
  </si>
  <si>
    <t>Soubor pomůcek/publikací pro rozvoj nadání</t>
  </si>
  <si>
    <t>PPK.II.2.17</t>
  </si>
  <si>
    <t>K2C217B01</t>
  </si>
  <si>
    <t>Soubor pomůcek/publikací pro rozvoj nadání (ŠZ)</t>
  </si>
  <si>
    <t>K2C218A01</t>
  </si>
  <si>
    <t>Sada materiálového vybavení pro zpracování (soutěžních) projektů </t>
  </si>
  <si>
    <t>K2C218B01</t>
  </si>
  <si>
    <t>Sada materiálového vybavení pro zpracování (soutěžních) projektů (ŠZ)</t>
  </si>
  <si>
    <t>K2C401A01</t>
  </si>
  <si>
    <t>K2C401B01</t>
  </si>
  <si>
    <t>K3C201A01</t>
  </si>
  <si>
    <t>K3C201B01</t>
  </si>
  <si>
    <t>K3C209A01</t>
  </si>
  <si>
    <t>K3C209B01</t>
  </si>
  <si>
    <t>K3C210A01</t>
  </si>
  <si>
    <t>PPK.III.2.10</t>
  </si>
  <si>
    <t>K3C210B01</t>
  </si>
  <si>
    <t>K3C211A01</t>
  </si>
  <si>
    <t>Sada materiálového vybavení pro zpracování (soutěžních) projektů</t>
  </si>
  <si>
    <t>PPK.III.2.11</t>
  </si>
  <si>
    <t>K3C211B01</t>
  </si>
  <si>
    <t>Sada materiálového vybavení pro zpracování (soutěžních) projektů (ŠZ)</t>
  </si>
  <si>
    <t>K3C301A01</t>
  </si>
  <si>
    <t>K3C301B01</t>
  </si>
  <si>
    <t>K3C401A01</t>
  </si>
  <si>
    <t>Počítač/notebook/tablet (dle potřeby žáka)</t>
  </si>
  <si>
    <t>K3C401B01</t>
  </si>
  <si>
    <t>Počítač/notebook/tablet (dle potřeby žáka) (ŠZ)</t>
  </si>
  <si>
    <t>U2C101A01</t>
  </si>
  <si>
    <t>Úprava a strukturace prostoru (nábytek,podoba prac.místa,osvětl.,odhluč. apod.) </t>
  </si>
  <si>
    <t>PPU.II.1.1</t>
  </si>
  <si>
    <t>U2C101B01</t>
  </si>
  <si>
    <t>Úprava a strukturace prostoru (nábytek,prac.místo,osvětlení,odhluč. apod.) (ŠZ)</t>
  </si>
  <si>
    <t>U2C201A01</t>
  </si>
  <si>
    <t>Základní mater. a didaktické vybavení pro žáka se SVP (vč. spotřeb. materiálu) </t>
  </si>
  <si>
    <t>PPU.II.2.1</t>
  </si>
  <si>
    <t>U2C201B01</t>
  </si>
  <si>
    <t>Základní mater. a didakt. vybavení pro žáka se SVP (vč. spotřeb. materiálu) (ŠZ)</t>
  </si>
  <si>
    <t>U2C202A01</t>
  </si>
  <si>
    <t>Pomůcky pro rozvoj dílčích funkcí</t>
  </si>
  <si>
    <t>PPU.II.2.2</t>
  </si>
  <si>
    <t>U2C202B01</t>
  </si>
  <si>
    <t>Pomůcky pro rozvoj dílčích funkcí (ŠZ)</t>
  </si>
  <si>
    <t>U2C203A01</t>
  </si>
  <si>
    <t>Pomůcky pro rozvoj vybraných smyslových funkcí a vnímání (sluch, zrak, hmat)</t>
  </si>
  <si>
    <t>PPU.II.2.3</t>
  </si>
  <si>
    <t>U2C203B01</t>
  </si>
  <si>
    <t>Pomůcky pro rozvoj vybraných smyslových funkcí a vnímání (sluch,zrak,hmat) (ŠZ)</t>
  </si>
  <si>
    <t>U2C204A01</t>
  </si>
  <si>
    <t>Pomůcky pro rozvoj vybraných kognitivních funkcí (paměť, pozornost, myšlení) </t>
  </si>
  <si>
    <t>PPU.II.2.4</t>
  </si>
  <si>
    <t>U2C204B01</t>
  </si>
  <si>
    <t>Pomůcky pro rozvoj vybraných kognitivních funkcí (paměť,pozornost,myšlení) (ŠZ)</t>
  </si>
  <si>
    <t>U2C205A01</t>
  </si>
  <si>
    <t>Pomůcky pro rozvoj hrubé motoriky vč. pohybu v prostoru </t>
  </si>
  <si>
    <t>PPU.II.2.5</t>
  </si>
  <si>
    <t>U2C205B01</t>
  </si>
  <si>
    <t>Pomůcky pro rozvoj hrubé motoriky vč. pohybu v prostoru (ŠZ)</t>
  </si>
  <si>
    <t>U2C206A01</t>
  </si>
  <si>
    <t>Pomůcky pro rozvoj jemné motoriky či grafomotoriky</t>
  </si>
  <si>
    <t>PPU.II.2.6</t>
  </si>
  <si>
    <t>U2C206B01</t>
  </si>
  <si>
    <t>Pomůcky pro rozvoj jemné motoriky či grafomotoriky (ŠZ)</t>
  </si>
  <si>
    <t>U2C207A01</t>
  </si>
  <si>
    <t>Pomůcky pro rozvoj řeči, komunik. schop. a logoped. podporu (dle potřeby žáka)</t>
  </si>
  <si>
    <t>PPU.II.2.7</t>
  </si>
  <si>
    <t>U2C207B01</t>
  </si>
  <si>
    <t>Pomůcky pro rozvoj řeči, komunik. schop. a logop. podp. (dle potřeby žáka) (ŠZ)</t>
  </si>
  <si>
    <t>U2C208A01</t>
  </si>
  <si>
    <t>Pomůcky pro rozvoj čtení a psaní (v libovolné rovině dle potřeby žáka)</t>
  </si>
  <si>
    <t>PPU.II.2.8</t>
  </si>
  <si>
    <t>U2C208B01</t>
  </si>
  <si>
    <t>Pomůcky pro rozvoj čtení a psaní (v libovolné rovině dle potřeby žáka) (ŠZ)</t>
  </si>
  <si>
    <t>U2C209A01</t>
  </si>
  <si>
    <t>Pomůcky pro učení se českému jazyku nebo do výuky českého jazyka</t>
  </si>
  <si>
    <t>PPU.II.2.9</t>
  </si>
  <si>
    <t>U2C209B01</t>
  </si>
  <si>
    <t>Pomůcky pro učení se českému jazyku nebo do výuky českého jazyka (ŠZ)</t>
  </si>
  <si>
    <t>U2C210A01</t>
  </si>
  <si>
    <t>Pomůcky pro učení se matematice nebo do výuky matematiky</t>
  </si>
  <si>
    <t>PPU.II.2.10</t>
  </si>
  <si>
    <t>U2C210B01</t>
  </si>
  <si>
    <t>Pomůcky pro učení se matematice nebo do výuky matematiky (ŠZ)</t>
  </si>
  <si>
    <t>U2C211A01</t>
  </si>
  <si>
    <t>Sada názorných či manipulačních učebních/didaktických pomůcek</t>
  </si>
  <si>
    <t>PPU.II.2.11</t>
  </si>
  <si>
    <t>U2C211B01</t>
  </si>
  <si>
    <t>Sada názorných či manipulačních učebních/didaktických pomůcek (ŠZ)</t>
  </si>
  <si>
    <t>U2C212A01</t>
  </si>
  <si>
    <t>Pomůcky pro učení se nebo do výuky ostatních nauk. předmětů dle povahy SVP žáka</t>
  </si>
  <si>
    <t>PPU.II.2.12</t>
  </si>
  <si>
    <t>U2C212B01</t>
  </si>
  <si>
    <t>Pomůcky pro učení se nebo do výuky ostatních nauk. předmětů dle SVP žáka (ŠZ)</t>
  </si>
  <si>
    <t>U2C213A01</t>
  </si>
  <si>
    <t>Pomůcky pro učení se cizímu jazyku nebo do výuky cizího jazyka </t>
  </si>
  <si>
    <t>PPU.II.2.13</t>
  </si>
  <si>
    <t>U2C213B01</t>
  </si>
  <si>
    <t>Pomůcky pro učení se cizímu jazyku nebo do výuky cizího jazyka (ŠZ)</t>
  </si>
  <si>
    <t>U2C214A01</t>
  </si>
  <si>
    <t>Pomůcky pro rozvoj orientace v čase</t>
  </si>
  <si>
    <t>PPU.II.2.14</t>
  </si>
  <si>
    <t>U2C214B01</t>
  </si>
  <si>
    <t>Pomůcky pro rozvoj orientace v čase (ŠZ)</t>
  </si>
  <si>
    <t>U2C215A01</t>
  </si>
  <si>
    <t>Pomůcky pro rozvoj prostorové a pravolevé orientace </t>
  </si>
  <si>
    <t>PPU.II.2.15</t>
  </si>
  <si>
    <t>U2C215B01</t>
  </si>
  <si>
    <t>Pomůcky pro rozvoj prostorové a pravolevé orientace (ŠZ)</t>
  </si>
  <si>
    <t>U2C216A01</t>
  </si>
  <si>
    <t>Pomůcky pro rozvoj sociálních dovedností a seberegulace</t>
  </si>
  <si>
    <t>PPU.II.2.16</t>
  </si>
  <si>
    <t>U2C216B01</t>
  </si>
  <si>
    <t>Pomůcky pro rozvoj sociálních dovedností a seberegulace (ŠZ)</t>
  </si>
  <si>
    <t>U2C217A01</t>
  </si>
  <si>
    <t>Pomůcky pro podporu dovednosti učení se a využití různých učebních stylů</t>
  </si>
  <si>
    <t>PPU.II.2.17</t>
  </si>
  <si>
    <t>U2C217B01</t>
  </si>
  <si>
    <t>Pomůcky pro podporu dovednosti učení se a využití různých učebních stylů (ŠZ)</t>
  </si>
  <si>
    <t>U2C301A01</t>
  </si>
  <si>
    <t>Výukový, kompenzační či na rozvoj funkce zaměřený software</t>
  </si>
  <si>
    <t>PPU.II.3.1</t>
  </si>
  <si>
    <t>U2C301B01</t>
  </si>
  <si>
    <t>Výukový, kompenzační či na rozvoj funkce zaměřený software (ŠZ)</t>
  </si>
  <si>
    <t>U2C401A01</t>
  </si>
  <si>
    <t>Počítač/notebook/tablet (podle potřeb žáka)</t>
  </si>
  <si>
    <t>PPU.II.4.1</t>
  </si>
  <si>
    <t>U2C401B01</t>
  </si>
  <si>
    <t>Počítač/notebook/tablet (podle potřeb žáka) (ŠZ)</t>
  </si>
  <si>
    <t>U3C101A01</t>
  </si>
  <si>
    <t>Úprava a strukturace prostoru (nábytek,podoba prac.místa,osvětl.,odhluč. apod.)</t>
  </si>
  <si>
    <t>PPU.III.1.1</t>
  </si>
  <si>
    <t>U3C101B01</t>
  </si>
  <si>
    <t>U3C201A01</t>
  </si>
  <si>
    <t>PPU.III.2.1</t>
  </si>
  <si>
    <t>U3C201B01</t>
  </si>
  <si>
    <t>U3C202A01</t>
  </si>
  <si>
    <t>PPU.III.2.2</t>
  </si>
  <si>
    <t>U3C202B01</t>
  </si>
  <si>
    <t>U3C203A01</t>
  </si>
  <si>
    <t>PPU.III.2.3</t>
  </si>
  <si>
    <t>U3C203B01</t>
  </si>
  <si>
    <t>U3C204A01</t>
  </si>
  <si>
    <t>Pomůcky pro rozvoj vybraných kognitivních funkcí (paměť, pozornost, myšlení)</t>
  </si>
  <si>
    <t>PPU.III.2.4</t>
  </si>
  <si>
    <t>U3C204B01</t>
  </si>
  <si>
    <t>Pomůcky pro rozvoj vybraných kognitivních funkcí (paměť,pozornost,myšlení) (ŠZ)</t>
  </si>
  <si>
    <t>U3C205A01</t>
  </si>
  <si>
    <t>Pomůcky pro rozvoj hrubé motoriky vč. pohybu v prostoru</t>
  </si>
  <si>
    <t>PPU.III.2.5</t>
  </si>
  <si>
    <t>U3C205B01</t>
  </si>
  <si>
    <t>Pomůcky pro rozvoj hrubé motoriky vč. pohybu v prostoru (ŠZ)</t>
  </si>
  <si>
    <t>U3C206A01</t>
  </si>
  <si>
    <t>PPU.III.2.6</t>
  </si>
  <si>
    <t>U3C206B01</t>
  </si>
  <si>
    <t>U3C207A01</t>
  </si>
  <si>
    <t>PPU.III.2.7</t>
  </si>
  <si>
    <t>U3C207B01</t>
  </si>
  <si>
    <t>U3C208A01</t>
  </si>
  <si>
    <t>PPU.III.2.8</t>
  </si>
  <si>
    <t>U3C208B01</t>
  </si>
  <si>
    <t>U3C209A01</t>
  </si>
  <si>
    <t>PPU.III.2.9</t>
  </si>
  <si>
    <t>U3C209B01</t>
  </si>
  <si>
    <t>U3C210A01</t>
  </si>
  <si>
    <t>PPU.III.2.10</t>
  </si>
  <si>
    <t>U3C210B01</t>
  </si>
  <si>
    <t>U3C211A01</t>
  </si>
  <si>
    <t>PPU.III.2.11</t>
  </si>
  <si>
    <t>U3C211B01</t>
  </si>
  <si>
    <t>U3C212A01</t>
  </si>
  <si>
    <t>PPU.III.2.12</t>
  </si>
  <si>
    <t>U3C212B01</t>
  </si>
  <si>
    <t>U3C213A01</t>
  </si>
  <si>
    <t>PPU.III.2.13</t>
  </si>
  <si>
    <t>U3C213B01</t>
  </si>
  <si>
    <t>U3C214A01</t>
  </si>
  <si>
    <t>PPU.III.2.14</t>
  </si>
  <si>
    <t>U3C214B02</t>
  </si>
  <si>
    <t>U3C215A01</t>
  </si>
  <si>
    <t>PPU.III.2.15</t>
  </si>
  <si>
    <t>U3C215B01</t>
  </si>
  <si>
    <t>U3C301A01</t>
  </si>
  <si>
    <t>Výukový, kompenzační či na rozvoj funkcí zaměřený software</t>
  </si>
  <si>
    <t>PPU.III.3.1</t>
  </si>
  <si>
    <t>U3C301B01</t>
  </si>
  <si>
    <t>Výukový, kompenzační či na rozvoj funkcí zaměřený software (ŠZ)</t>
  </si>
  <si>
    <t>U3C302A01</t>
  </si>
  <si>
    <t>Komunikační programy pro alternativní a augmentativní komunikaci</t>
  </si>
  <si>
    <t>PPU.III.3.2</t>
  </si>
  <si>
    <t>U3C302B01</t>
  </si>
  <si>
    <t>Komunikační programy pro alternativní a augmentativní komunikaci (ŠZ)</t>
  </si>
  <si>
    <t>U3C401A01</t>
  </si>
  <si>
    <t>Počítač /notebook/tablet (podle potřeb žáka)</t>
  </si>
  <si>
    <t>PPU.III.4.1</t>
  </si>
  <si>
    <t>U3C401B01</t>
  </si>
  <si>
    <t>Počítač /notebook/tablet (podle potřeb žáka) (ŠZ)</t>
  </si>
  <si>
    <t>U3C402A01</t>
  </si>
  <si>
    <t>PPU.III.4.2</t>
  </si>
  <si>
    <t>U3C402B01</t>
  </si>
  <si>
    <t>U4C101A01</t>
  </si>
  <si>
    <t>PPU.IV.1.1</t>
  </si>
  <si>
    <t>U4C101B01</t>
  </si>
  <si>
    <t>U4C201A01</t>
  </si>
  <si>
    <t>PPU.IV.2.1</t>
  </si>
  <si>
    <t>U4C201B01</t>
  </si>
  <si>
    <t>U4C202A01</t>
  </si>
  <si>
    <t>PPU.IV.2.2</t>
  </si>
  <si>
    <t>U4C202B01</t>
  </si>
  <si>
    <t>U4C203A01</t>
  </si>
  <si>
    <t>PPU.IV.2.3</t>
  </si>
  <si>
    <t>U4C203B01</t>
  </si>
  <si>
    <t>U4C204A01</t>
  </si>
  <si>
    <t>PPU.IV.2.4</t>
  </si>
  <si>
    <t>U4C204B01</t>
  </si>
  <si>
    <t>U4C205A01</t>
  </si>
  <si>
    <t>PPU.IV.2.5</t>
  </si>
  <si>
    <t>U4C205B01</t>
  </si>
  <si>
    <t>U4C206A01</t>
  </si>
  <si>
    <t>PPU.IV.2.6</t>
  </si>
  <si>
    <t>U4C206B01</t>
  </si>
  <si>
    <t>U4C207A01</t>
  </si>
  <si>
    <t>PPU.IV.2.7</t>
  </si>
  <si>
    <t>U4C207B01</t>
  </si>
  <si>
    <t>U4C208A01</t>
  </si>
  <si>
    <t>PPU.IV.2.8</t>
  </si>
  <si>
    <t>U4C208B01</t>
  </si>
  <si>
    <t>U4C209A01</t>
  </si>
  <si>
    <t>PPU.IV.2.9</t>
  </si>
  <si>
    <t>U4C209B01</t>
  </si>
  <si>
    <t>U4C210A01</t>
  </si>
  <si>
    <t>Alternativní podoba výukových materiálů nebo převod učebnic (např. audiopodoba) </t>
  </si>
  <si>
    <t>PPU.IV.2.10</t>
  </si>
  <si>
    <t>U4C210B01</t>
  </si>
  <si>
    <t>Alternativní podoba výuk. materiálů nebo převod učebnic (např. audiopodoba) (ŠZ)</t>
  </si>
  <si>
    <t>U4C211A01</t>
  </si>
  <si>
    <t>PPU.IV.2.11</t>
  </si>
  <si>
    <t>U4C211B01</t>
  </si>
  <si>
    <t>U4C301A01</t>
  </si>
  <si>
    <t>PPU.IV.3.1</t>
  </si>
  <si>
    <t>U4C301B01</t>
  </si>
  <si>
    <t>U4C302A01</t>
  </si>
  <si>
    <t>PPU.IV.3.2</t>
  </si>
  <si>
    <t>U4C302B01</t>
  </si>
  <si>
    <t>U5C101A01</t>
  </si>
  <si>
    <t>PPU.V.1.1</t>
  </si>
  <si>
    <t>U5C101B01</t>
  </si>
  <si>
    <t>U5C201A01</t>
  </si>
  <si>
    <t>Alternativní podoba výukových materiálů nebo převod učebnic (např. audiopodoba)</t>
  </si>
  <si>
    <t>PPU.V.2.1</t>
  </si>
  <si>
    <t>U5C201B01</t>
  </si>
  <si>
    <t>Alternativní podoba výuk. materiálů nebo převod učebnic (např. audiopodoba) (ŠZ)</t>
  </si>
  <si>
    <t>U5C202A01</t>
  </si>
  <si>
    <t>PPU.V.2.2</t>
  </si>
  <si>
    <t>U5C202B01</t>
  </si>
  <si>
    <t>U5C301A01</t>
  </si>
  <si>
    <t>PPU.V.3.1</t>
  </si>
  <si>
    <t>U5C301B01</t>
  </si>
  <si>
    <t>U5C401A01</t>
  </si>
  <si>
    <t>PPU.V.4.1</t>
  </si>
  <si>
    <t>U5C401B01</t>
  </si>
  <si>
    <t>MŠMT, Odbor finančního řízení kapitoly</t>
  </si>
  <si>
    <t>PPK.II.2.18</t>
  </si>
  <si>
    <t>PPC.IV.2.1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</si>
</sst>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0000"/>
  </numFmts>
  <fonts count="20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3" tint="0.3999755851924192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name val="Calibri"/>
      <family val="2"/>
      <charset val="238"/>
    </font>
    <font>
      <sz val="10"/>
      <color rgb="FF000000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128">
    <xf numFmtId="0" fontId="0" fillId="0" borderId="0" xfId="0"/>
    <xf numFmtId="0" fontId="4" fillId="0" borderId="1" xfId="1" applyFont="1" applyFill="1" applyBorder="1" applyAlignment="1">
      <alignment horizontal="center" vertical="center" wrapText="1"/>
    </xf>
    <xf numFmtId="3" fontId="4" fillId="0" borderId="2" xfId="1" applyNumberFormat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vertical="center"/>
    </xf>
    <xf numFmtId="3" fontId="3" fillId="0" borderId="8" xfId="1" applyNumberFormat="1" applyFont="1" applyFill="1" applyBorder="1" applyAlignment="1">
      <alignment vertical="center"/>
    </xf>
    <xf numFmtId="3" fontId="3" fillId="0" borderId="9" xfId="1" applyNumberFormat="1" applyFont="1" applyFill="1" applyBorder="1" applyAlignment="1">
      <alignment vertical="center"/>
    </xf>
    <xf numFmtId="3" fontId="3" fillId="0" borderId="6" xfId="1" applyNumberFormat="1" applyFont="1" applyFill="1" applyBorder="1" applyAlignment="1">
      <alignment horizontal="right" vertical="center" wrapText="1"/>
    </xf>
    <xf numFmtId="3" fontId="4" fillId="0" borderId="1" xfId="1" applyNumberFormat="1" applyFont="1" applyFill="1" applyBorder="1" applyAlignment="1">
      <alignment horizontal="center" vertical="center" wrapText="1"/>
    </xf>
    <xf numFmtId="3" fontId="3" fillId="0" borderId="7" xfId="1" applyNumberFormat="1" applyFont="1" applyFill="1" applyBorder="1" applyAlignment="1">
      <alignment vertical="center"/>
    </xf>
    <xf numFmtId="0" fontId="5" fillId="0" borderId="0" xfId="0" applyFont="1"/>
    <xf numFmtId="3" fontId="6" fillId="0" borderId="0" xfId="0" applyNumberFormat="1" applyFont="1"/>
    <xf numFmtId="3" fontId="3" fillId="0" borderId="12" xfId="1" applyNumberFormat="1" applyFont="1" applyFill="1" applyBorder="1" applyAlignment="1">
      <alignment horizontal="right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0" fillId="0" borderId="0" xfId="0" applyFont="1"/>
    <xf numFmtId="0" fontId="3" fillId="0" borderId="10" xfId="1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4" fillId="0" borderId="3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left" vertical="center"/>
    </xf>
    <xf numFmtId="0" fontId="3" fillId="0" borderId="6" xfId="1" applyFont="1" applyFill="1" applyBorder="1" applyAlignment="1">
      <alignment horizontal="left" vertical="center"/>
    </xf>
    <xf numFmtId="0" fontId="3" fillId="0" borderId="11" xfId="1" applyFont="1" applyFill="1" applyBorder="1" applyAlignment="1">
      <alignment horizontal="left" vertical="center"/>
    </xf>
    <xf numFmtId="0" fontId="3" fillId="0" borderId="12" xfId="1" applyFont="1" applyFill="1" applyBorder="1" applyAlignment="1">
      <alignment horizontal="left" vertical="center"/>
    </xf>
    <xf numFmtId="0" fontId="3" fillId="0" borderId="8" xfId="1" applyFont="1" applyFill="1" applyBorder="1" applyAlignment="1">
      <alignment horizontal="left" vertical="center" shrinkToFit="1"/>
    </xf>
    <xf numFmtId="0" fontId="3" fillId="0" borderId="9" xfId="1" applyFont="1" applyFill="1" applyBorder="1" applyAlignment="1">
      <alignment vertical="center" shrinkToFit="1"/>
    </xf>
    <xf numFmtId="3" fontId="3" fillId="0" borderId="5" xfId="1" applyNumberFormat="1" applyFont="1" applyFill="1" applyBorder="1" applyAlignment="1">
      <alignment horizontal="right" vertical="center"/>
    </xf>
    <xf numFmtId="3" fontId="3" fillId="0" borderId="4" xfId="1" applyNumberFormat="1" applyFont="1" applyFill="1" applyBorder="1" applyAlignment="1">
      <alignment horizontal="right" vertical="center" wrapText="1"/>
    </xf>
    <xf numFmtId="3" fontId="3" fillId="0" borderId="10" xfId="1" applyNumberFormat="1" applyFont="1" applyFill="1" applyBorder="1" applyAlignment="1">
      <alignment vertical="center" wrapText="1"/>
    </xf>
    <xf numFmtId="3" fontId="3" fillId="0" borderId="11" xfId="1" applyNumberFormat="1" applyFont="1" applyFill="1" applyBorder="1" applyAlignment="1">
      <alignment vertical="center"/>
    </xf>
    <xf numFmtId="3" fontId="4" fillId="0" borderId="3" xfId="1" applyNumberFormat="1" applyFont="1" applyFill="1" applyBorder="1" applyAlignment="1">
      <alignment horizontal="center" vertical="center" wrapText="1"/>
    </xf>
    <xf numFmtId="3" fontId="8" fillId="0" borderId="0" xfId="0" applyNumberFormat="1" applyFont="1"/>
    <xf numFmtId="0" fontId="9" fillId="0" borderId="0" xfId="0" applyFont="1"/>
    <xf numFmtId="3" fontId="11" fillId="0" borderId="0" xfId="0" applyNumberFormat="1" applyFont="1"/>
    <xf numFmtId="0" fontId="10" fillId="0" borderId="0" xfId="0" applyFont="1" applyBorder="1" applyAlignment="1">
      <alignment horizontal="center" vertical="center" wrapText="1"/>
    </xf>
    <xf numFmtId="3" fontId="3" fillId="0" borderId="13" xfId="1" applyNumberFormat="1" applyFont="1" applyFill="1" applyBorder="1" applyAlignment="1">
      <alignment horizontal="right" vertical="center" wrapText="1"/>
    </xf>
    <xf numFmtId="3" fontId="3" fillId="0" borderId="14" xfId="1" applyNumberFormat="1" applyFont="1" applyFill="1" applyBorder="1" applyAlignment="1">
      <alignment vertical="center" wrapText="1"/>
    </xf>
    <xf numFmtId="3" fontId="3" fillId="0" borderId="15" xfId="1" applyNumberFormat="1" applyFont="1" applyFill="1" applyBorder="1" applyAlignment="1">
      <alignment vertical="center"/>
    </xf>
    <xf numFmtId="3" fontId="4" fillId="0" borderId="0" xfId="1" applyNumberFormat="1" applyFont="1" applyFill="1" applyBorder="1" applyAlignment="1">
      <alignment horizontal="center" vertical="center" wrapText="1"/>
    </xf>
    <xf numFmtId="3" fontId="3" fillId="0" borderId="0" xfId="1" applyNumberFormat="1" applyFont="1" applyFill="1" applyBorder="1" applyAlignment="1">
      <alignment horizontal="right" vertical="center" wrapText="1"/>
    </xf>
    <xf numFmtId="3" fontId="3" fillId="0" borderId="0" xfId="1" applyNumberFormat="1" applyFont="1" applyFill="1" applyBorder="1" applyAlignment="1">
      <alignment vertical="center"/>
    </xf>
    <xf numFmtId="3" fontId="4" fillId="0" borderId="16" xfId="1" applyNumberFormat="1" applyFont="1" applyFill="1" applyBorder="1" applyAlignment="1">
      <alignment horizontal="center" vertical="center" wrapText="1"/>
    </xf>
    <xf numFmtId="3" fontId="3" fillId="0" borderId="16" xfId="1" applyNumberFormat="1" applyFont="1" applyFill="1" applyBorder="1" applyAlignment="1">
      <alignment vertical="center"/>
    </xf>
    <xf numFmtId="0" fontId="0" fillId="0" borderId="0" xfId="0" applyFont="1" applyFill="1"/>
    <xf numFmtId="0" fontId="9" fillId="0" borderId="0" xfId="0" applyFont="1" applyFill="1"/>
    <xf numFmtId="0" fontId="7" fillId="0" borderId="0" xfId="0" applyFont="1" applyFill="1" applyAlignment="1">
      <alignment horizontal="center"/>
    </xf>
    <xf numFmtId="0" fontId="12" fillId="0" borderId="0" xfId="0" applyFont="1"/>
    <xf numFmtId="0" fontId="5" fillId="0" borderId="17" xfId="0" applyFont="1" applyBorder="1" applyAlignment="1">
      <alignment horizontal="left"/>
    </xf>
    <xf numFmtId="0" fontId="0" fillId="0" borderId="18" xfId="0" applyBorder="1"/>
    <xf numFmtId="0" fontId="5" fillId="0" borderId="19" xfId="0" applyFont="1" applyBorder="1"/>
    <xf numFmtId="3" fontId="6" fillId="0" borderId="20" xfId="0" applyNumberFormat="1" applyFont="1" applyBorder="1"/>
    <xf numFmtId="0" fontId="5" fillId="0" borderId="21" xfId="0" applyFont="1" applyBorder="1"/>
    <xf numFmtId="3" fontId="6" fillId="0" borderId="22" xfId="0" applyNumberFormat="1" applyFont="1" applyBorder="1"/>
    <xf numFmtId="0" fontId="5" fillId="0" borderId="0" xfId="0" applyFont="1" applyBorder="1"/>
    <xf numFmtId="3" fontId="6" fillId="0" borderId="0" xfId="0" applyNumberFormat="1" applyFont="1" applyBorder="1"/>
    <xf numFmtId="0" fontId="5" fillId="0" borderId="23" xfId="0" applyFont="1" applyBorder="1"/>
    <xf numFmtId="0" fontId="5" fillId="0" borderId="24" xfId="0" applyFont="1" applyBorder="1" applyAlignment="1">
      <alignment horizontal="center" vertical="center"/>
    </xf>
    <xf numFmtId="0" fontId="0" fillId="0" borderId="24" xfId="0" applyFont="1" applyBorder="1" applyAlignment="1">
      <alignment horizontal="right"/>
    </xf>
    <xf numFmtId="0" fontId="5" fillId="0" borderId="25" xfId="0" applyFont="1" applyBorder="1" applyAlignment="1">
      <alignment horizontal="center"/>
    </xf>
    <xf numFmtId="0" fontId="5" fillId="0" borderId="17" xfId="0" applyFont="1" applyBorder="1"/>
    <xf numFmtId="0" fontId="13" fillId="0" borderId="0" xfId="0" applyFont="1" applyFill="1" applyAlignment="1">
      <alignment horizontal="center" vertical="center"/>
    </xf>
    <xf numFmtId="0" fontId="14" fillId="0" borderId="0" xfId="0" applyFont="1" applyFill="1"/>
    <xf numFmtId="164" fontId="0" fillId="0" borderId="0" xfId="0" applyNumberFormat="1" applyFont="1"/>
    <xf numFmtId="0" fontId="11" fillId="0" borderId="0" xfId="0" applyFont="1"/>
    <xf numFmtId="0" fontId="11" fillId="0" borderId="0" xfId="0" applyFont="1" applyAlignment="1">
      <alignment horizontal="right"/>
    </xf>
    <xf numFmtId="3" fontId="9" fillId="0" borderId="0" xfId="0" applyNumberFormat="1" applyFont="1"/>
    <xf numFmtId="164" fontId="9" fillId="0" borderId="0" xfId="0" applyNumberFormat="1" applyFont="1"/>
    <xf numFmtId="0" fontId="3" fillId="2" borderId="10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left" vertical="center"/>
    </xf>
    <xf numFmtId="0" fontId="3" fillId="2" borderId="12" xfId="1" applyFont="1" applyFill="1" applyBorder="1" applyAlignment="1">
      <alignment horizontal="left" vertical="center"/>
    </xf>
    <xf numFmtId="3" fontId="3" fillId="2" borderId="10" xfId="1" applyNumberFormat="1" applyFont="1" applyFill="1" applyBorder="1" applyAlignment="1">
      <alignment vertical="center" wrapText="1"/>
    </xf>
    <xf numFmtId="3" fontId="3" fillId="2" borderId="11" xfId="1" applyNumberFormat="1" applyFont="1" applyFill="1" applyBorder="1" applyAlignment="1">
      <alignment vertical="center"/>
    </xf>
    <xf numFmtId="3" fontId="3" fillId="2" borderId="12" xfId="1" applyNumberFormat="1" applyFont="1" applyFill="1" applyBorder="1" applyAlignment="1">
      <alignment horizontal="right" vertical="center" wrapText="1"/>
    </xf>
    <xf numFmtId="0" fontId="15" fillId="0" borderId="0" xfId="0" applyFont="1" applyAlignment="1">
      <alignment horizontal="left" vertical="center" wrapText="1"/>
    </xf>
    <xf numFmtId="3" fontId="4" fillId="3" borderId="16" xfId="1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9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3" fillId="0" borderId="31" xfId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center"/>
    </xf>
    <xf numFmtId="0" fontId="3" fillId="0" borderId="32" xfId="1" applyFont="1" applyFill="1" applyBorder="1" applyAlignment="1">
      <alignment horizontal="left" vertical="center"/>
    </xf>
    <xf numFmtId="3" fontId="3" fillId="0" borderId="31" xfId="1" applyNumberFormat="1" applyFont="1" applyFill="1" applyBorder="1" applyAlignment="1">
      <alignment vertical="center" wrapText="1"/>
    </xf>
    <xf numFmtId="3" fontId="3" fillId="0" borderId="33" xfId="1" applyNumberFormat="1" applyFont="1" applyFill="1" applyBorder="1" applyAlignment="1">
      <alignment vertical="center" wrapText="1"/>
    </xf>
    <xf numFmtId="3" fontId="3" fillId="0" borderId="32" xfId="1" applyNumberFormat="1" applyFont="1" applyFill="1" applyBorder="1" applyAlignment="1">
      <alignment horizontal="right" vertical="center" wrapText="1"/>
    </xf>
    <xf numFmtId="0" fontId="14" fillId="2" borderId="0" xfId="0" applyFont="1" applyFill="1" applyAlignment="1">
      <alignment horizontal="left"/>
    </xf>
    <xf numFmtId="4" fontId="3" fillId="3" borderId="16" xfId="1" applyNumberFormat="1" applyFont="1" applyFill="1" applyBorder="1" applyAlignment="1">
      <alignment horizontal="right" vertical="center"/>
    </xf>
    <xf numFmtId="4" fontId="3" fillId="3" borderId="16" xfId="1" applyNumberFormat="1" applyFont="1" applyFill="1" applyBorder="1" applyAlignment="1">
      <alignment vertical="center"/>
    </xf>
    <xf numFmtId="165" fontId="7" fillId="0" borderId="27" xfId="0" applyNumberFormat="1" applyFont="1" applyBorder="1" applyAlignment="1">
      <alignment horizontal="center" vertical="center"/>
    </xf>
    <xf numFmtId="165" fontId="15" fillId="0" borderId="28" xfId="0" applyNumberFormat="1" applyFont="1" applyBorder="1"/>
    <xf numFmtId="165" fontId="15" fillId="0" borderId="26" xfId="0" applyNumberFormat="1" applyFont="1" applyBorder="1"/>
    <xf numFmtId="165" fontId="15" fillId="0" borderId="26" xfId="0" applyNumberFormat="1" applyFont="1" applyFill="1" applyBorder="1"/>
    <xf numFmtId="165" fontId="15" fillId="0" borderId="30" xfId="0" applyNumberFormat="1" applyFont="1" applyBorder="1"/>
    <xf numFmtId="165" fontId="0" fillId="0" borderId="29" xfId="0" applyNumberFormat="1" applyFont="1" applyBorder="1"/>
    <xf numFmtId="165" fontId="0" fillId="0" borderId="0" xfId="0" applyNumberFormat="1" applyFont="1" applyBorder="1"/>
    <xf numFmtId="3" fontId="6" fillId="0" borderId="22" xfId="0" applyNumberFormat="1" applyFont="1" applyFill="1" applyBorder="1" applyAlignment="1">
      <alignment horizontal="center"/>
    </xf>
    <xf numFmtId="3" fontId="6" fillId="0" borderId="20" xfId="0" applyNumberFormat="1" applyFont="1" applyFill="1" applyBorder="1" applyAlignment="1">
      <alignment horizontal="center"/>
    </xf>
    <xf numFmtId="14" fontId="0" fillId="0" borderId="0" xfId="0" applyNumberFormat="1" applyFill="1" applyAlignment="1">
      <alignment horizontal="left" vertical="center"/>
    </xf>
    <xf numFmtId="0" fontId="18" fillId="0" borderId="34" xfId="0" applyFont="1" applyBorder="1" applyAlignment="1">
      <alignment vertical="center" wrapText="1"/>
    </xf>
    <xf numFmtId="0" fontId="18" fillId="0" borderId="35" xfId="0" applyFont="1" applyBorder="1" applyAlignment="1">
      <alignment vertical="center" wrapText="1"/>
    </xf>
    <xf numFmtId="0" fontId="18" fillId="0" borderId="36" xfId="0" applyFont="1" applyBorder="1" applyAlignment="1">
      <alignment vertical="center"/>
    </xf>
    <xf numFmtId="0" fontId="18" fillId="0" borderId="37" xfId="0" applyFont="1" applyBorder="1" applyAlignment="1">
      <alignment vertical="center" wrapText="1"/>
    </xf>
    <xf numFmtId="0" fontId="18" fillId="0" borderId="38" xfId="0" applyFont="1" applyBorder="1" applyAlignment="1">
      <alignment horizontal="left" vertical="center" wrapText="1"/>
    </xf>
    <xf numFmtId="0" fontId="18" fillId="0" borderId="38" xfId="0" applyFont="1" applyBorder="1" applyAlignment="1">
      <alignment vertical="center" wrapText="1"/>
    </xf>
    <xf numFmtId="14" fontId="18" fillId="0" borderId="38" xfId="0" applyNumberFormat="1" applyFont="1" applyBorder="1" applyAlignment="1">
      <alignment vertical="center" wrapText="1"/>
    </xf>
    <xf numFmtId="0" fontId="18" fillId="0" borderId="39" xfId="0" applyFont="1" applyBorder="1" applyAlignment="1">
      <alignment vertical="center" wrapText="1"/>
    </xf>
    <xf numFmtId="0" fontId="18" fillId="0" borderId="40" xfId="0" applyFont="1" applyBorder="1" applyAlignment="1">
      <alignment vertical="center" wrapText="1"/>
    </xf>
    <xf numFmtId="0" fontId="18" fillId="0" borderId="41" xfId="0" applyFont="1" applyBorder="1" applyAlignment="1">
      <alignment horizontal="left" vertical="center" wrapText="1"/>
    </xf>
    <xf numFmtId="0" fontId="18" fillId="0" borderId="41" xfId="0" applyFont="1" applyBorder="1" applyAlignment="1">
      <alignment vertical="center" wrapText="1"/>
    </xf>
    <xf numFmtId="14" fontId="18" fillId="0" borderId="41" xfId="0" applyNumberFormat="1" applyFont="1" applyBorder="1" applyAlignment="1">
      <alignment vertical="center" wrapText="1"/>
    </xf>
    <xf numFmtId="0" fontId="18" fillId="0" borderId="42" xfId="0" applyFont="1" applyBorder="1" applyAlignment="1">
      <alignment vertical="center" wrapText="1"/>
    </xf>
    <xf numFmtId="0" fontId="18" fillId="0" borderId="43" xfId="0" applyFont="1" applyBorder="1" applyAlignment="1">
      <alignment vertical="center" wrapText="1"/>
    </xf>
    <xf numFmtId="0" fontId="18" fillId="0" borderId="44" xfId="0" applyFont="1" applyBorder="1" applyAlignment="1">
      <alignment horizontal="left" vertical="center" wrapText="1"/>
    </xf>
    <xf numFmtId="0" fontId="18" fillId="0" borderId="44" xfId="0" applyFont="1" applyBorder="1" applyAlignment="1">
      <alignment vertical="center" wrapText="1"/>
    </xf>
    <xf numFmtId="14" fontId="18" fillId="0" borderId="44" xfId="0" applyNumberFormat="1" applyFont="1" applyBorder="1" applyAlignment="1">
      <alignment vertical="center" wrapText="1"/>
    </xf>
    <xf numFmtId="0" fontId="18" fillId="0" borderId="45" xfId="0" applyFont="1" applyBorder="1" applyAlignment="1">
      <alignment vertical="center" wrapText="1"/>
    </xf>
    <xf numFmtId="0" fontId="18" fillId="0" borderId="46" xfId="0" applyFont="1" applyBorder="1" applyAlignment="1">
      <alignment vertical="center" wrapText="1"/>
    </xf>
    <xf numFmtId="0" fontId="18" fillId="0" borderId="47" xfId="0" applyFont="1" applyBorder="1" applyAlignment="1">
      <alignment horizontal="left" vertical="center" wrapText="1"/>
    </xf>
    <xf numFmtId="0" fontId="18" fillId="0" borderId="47" xfId="0" applyFont="1" applyBorder="1" applyAlignment="1">
      <alignment vertical="center" wrapText="1"/>
    </xf>
    <xf numFmtId="14" fontId="18" fillId="0" borderId="47" xfId="0" applyNumberFormat="1" applyFont="1" applyBorder="1" applyAlignment="1">
      <alignment vertical="center" wrapText="1"/>
    </xf>
    <xf numFmtId="0" fontId="18" fillId="0" borderId="48" xfId="0" applyFont="1" applyBorder="1" applyAlignment="1">
      <alignment vertical="center" wrapText="1"/>
    </xf>
    <xf numFmtId="0" fontId="18" fillId="0" borderId="49" xfId="0" applyFont="1" applyBorder="1" applyAlignment="1">
      <alignment vertical="center" wrapText="1"/>
    </xf>
    <xf numFmtId="0" fontId="18" fillId="0" borderId="50" xfId="0" applyFont="1" applyBorder="1" applyAlignment="1">
      <alignment vertical="center" wrapText="1"/>
    </xf>
    <xf numFmtId="0" fontId="18" fillId="0" borderId="51" xfId="0" applyFont="1" applyBorder="1" applyAlignment="1">
      <alignment vertical="center"/>
    </xf>
    <xf numFmtId="0" fontId="15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</cellXfs>
  <cellStyles count="5">
    <cellStyle name="Normální" xfId="0" builtinId="0"/>
    <cellStyle name="normální 2" xfId="2"/>
    <cellStyle name="normální 2 2" xfId="3"/>
    <cellStyle name="normální 3" xfId="4"/>
    <cellStyle name="Normální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476250</xdr:colOff>
      <xdr:row>2</xdr:row>
      <xdr:rowOff>133350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0877550" y="51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twoCellAnchor>
    <xdr:from>
      <xdr:col>16</xdr:col>
      <xdr:colOff>0</xdr:colOff>
      <xdr:row>1</xdr:row>
      <xdr:rowOff>0</xdr:rowOff>
    </xdr:from>
    <xdr:to>
      <xdr:col>27</xdr:col>
      <xdr:colOff>581025</xdr:colOff>
      <xdr:row>14</xdr:row>
      <xdr:rowOff>19049</xdr:rowOff>
    </xdr:to>
    <xdr:sp macro="" textlink="">
      <xdr:nvSpPr>
        <xdr:cNvPr id="5" name="TextovéPole 4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9791700" y="190500"/>
          <a:ext cx="7286625" cy="26765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 b="1"/>
            <a:t>PTp</a:t>
          </a:r>
          <a:r>
            <a:rPr lang="cs-CZ" sz="1100"/>
            <a:t>      je platový tarif v 5. platovém stupni v 12. platové třídě stanovený podle jiného právního předpisu </a:t>
          </a:r>
          <a:r>
            <a:rPr lang="cs-CZ" sz="1100" baseline="30000"/>
            <a:t>4)</a:t>
          </a:r>
          <a:r>
            <a:rPr lang="cs-CZ" sz="1100"/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/>
            <a:t>PTap</a:t>
          </a:r>
          <a:r>
            <a:rPr lang="cs-CZ" sz="1100"/>
            <a:t>    je platový tarif v 5. platovém stupni v 8.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platové třídě stanovený podle jiného právního předpisu </a:t>
          </a:r>
          <a:r>
            <a:rPr lang="cs-CZ" sz="110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4)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/>
            <a:t>PTpm</a:t>
          </a:r>
          <a:r>
            <a:rPr lang="cs-CZ" sz="1100"/>
            <a:t>   je platový tarif v 5. platovém stupni ve 13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platové třídě stanovený podle jiného právního předpisu </a:t>
          </a:r>
          <a:r>
            <a:rPr lang="cs-CZ" sz="110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4)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cs-CZ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PTap1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je platový tarif v 5. platovém stupni v 5. platové třídě stanovený podle jiného právního předpisu </a:t>
          </a:r>
          <a:r>
            <a:rPr lang="cs-CZ" sz="110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4)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cs-CZ">
            <a:effectLst/>
          </a:endParaRPr>
        </a:p>
        <a:p>
          <a:r>
            <a:rPr lang="cs-CZ" sz="1100" b="1"/>
            <a:t>PTtp</a:t>
          </a:r>
          <a:r>
            <a:rPr lang="cs-CZ" sz="1100"/>
            <a:t>     je platový tarif v 7. platovém stupni v 11.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platové třídě stanovený podle jiného právního předpisu </a:t>
          </a:r>
          <a:r>
            <a:rPr lang="cs-CZ" sz="110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8)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cs-CZ" sz="1100"/>
        </a:p>
        <a:p>
          <a:endParaRPr lang="cs-CZ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Proc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 součtem procent sazby pojistného na sociální zabezpečení a příspěvku na státní politiku zaměstnanosti </a:t>
          </a:r>
          <a:r>
            <a:rPr lang="cs-CZ" sz="110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5)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jehož poplatníkem je zaměstnavatel, procent sazby pojistného na veřejné zdravotní pojištění, které platí zaměstnavatel za své zaměstnance </a:t>
          </a:r>
          <a:r>
            <a:rPr lang="cs-CZ" sz="110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6)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a procent, v jejichž výši se stanoví základní příděl, kterým je tvořen fond kulturních a sociálních potřeb </a:t>
          </a:r>
          <a:r>
            <a:rPr lang="cs-CZ" sz="110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7)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endParaRPr lang="cs-CZ" sz="1100"/>
        </a:p>
        <a:p>
          <a:r>
            <a:rPr lang="cs-CZ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4)  § 5 odst. 4 nařízení vlády č. 341/2017 Sb., o platových poměrech zaměstnanců ve veřejných službách a správě.</a:t>
          </a:r>
        </a:p>
        <a:p>
          <a:r>
            <a:rPr lang="cs-CZ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5)  Zákon č. 589/1992 Sb., o pojistném na sociální zabezpečení a příspěvku na státní politiku zaměstnanosti, ve znění pozdějších předpisů.</a:t>
          </a:r>
        </a:p>
        <a:p>
          <a:r>
            <a:rPr lang="cs-CZ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6)  Zákon č. 592/1992 Sb., o pojistném na veřejné zdravotní pojištění, ve znění pozdějších předpisů.</a:t>
          </a:r>
        </a:p>
        <a:p>
          <a:r>
            <a:rPr lang="cs-CZ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7)  Vyhláška č. 114/2002 Sb., o fondu kulturních a sociálních potřeb, ve znění pozdějších předpisů.</a:t>
          </a:r>
        </a:p>
        <a:p>
          <a:r>
            <a:rPr lang="cs-CZ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8)  § 5 odst. 1 nařízení vlády č. 341/2017 Sb., o platových poměrech zaměstnanců ve veřejných službách a správě.</a:t>
          </a:r>
          <a:endParaRPr lang="cs-CZ" sz="10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/>
  </sheetViews>
  <sheetFormatPr defaultRowHeight="15" x14ac:dyDescent="0.25"/>
  <cols>
    <col min="1" max="2" width="9.140625" style="75"/>
    <col min="3" max="3" width="14.28515625" style="75" bestFit="1" customWidth="1"/>
    <col min="4" max="5" width="9.140625" style="75"/>
    <col min="6" max="6" width="10.140625" style="75" bestFit="1" customWidth="1"/>
    <col min="7" max="16384" width="9.140625" style="75"/>
  </cols>
  <sheetData>
    <row r="1" spans="1:9" ht="18" customHeight="1" x14ac:dyDescent="0.25">
      <c r="A1" s="74" t="s">
        <v>1457</v>
      </c>
    </row>
    <row r="2" spans="1:9" ht="18" customHeight="1" x14ac:dyDescent="0.25"/>
    <row r="3" spans="1:9" ht="18" customHeight="1" x14ac:dyDescent="0.25">
      <c r="A3" s="74" t="s">
        <v>1467</v>
      </c>
      <c r="B3" s="76"/>
      <c r="C3" s="77">
        <v>43831</v>
      </c>
      <c r="E3" s="78"/>
      <c r="F3" s="78"/>
      <c r="G3" s="78"/>
      <c r="H3" s="78"/>
    </row>
    <row r="4" spans="1:9" ht="15" customHeight="1" x14ac:dyDescent="0.25"/>
    <row r="5" spans="1:9" ht="33.75" customHeight="1" x14ac:dyDescent="0.25">
      <c r="A5" s="126" t="s">
        <v>3521</v>
      </c>
      <c r="B5" s="126"/>
      <c r="C5" s="126"/>
      <c r="D5" s="126"/>
      <c r="E5" s="126"/>
      <c r="F5" s="126"/>
      <c r="G5" s="126"/>
      <c r="H5" s="126"/>
      <c r="I5" s="126"/>
    </row>
    <row r="6" spans="1:9" ht="15" customHeight="1" x14ac:dyDescent="0.25"/>
    <row r="7" spans="1:9" ht="15" customHeight="1" x14ac:dyDescent="0.25">
      <c r="A7" s="78"/>
      <c r="C7" s="79"/>
      <c r="D7" s="79"/>
      <c r="E7" s="79"/>
      <c r="F7" s="79"/>
      <c r="G7" s="79"/>
      <c r="H7" s="79"/>
    </row>
    <row r="8" spans="1:9" ht="15" customHeight="1" x14ac:dyDescent="0.25">
      <c r="A8" s="78"/>
      <c r="C8" s="78"/>
      <c r="D8" s="78"/>
      <c r="E8" s="78"/>
      <c r="F8" s="78"/>
      <c r="G8" s="78"/>
      <c r="H8" s="78"/>
    </row>
    <row r="9" spans="1:9" ht="15" customHeight="1" x14ac:dyDescent="0.25">
      <c r="C9" s="72"/>
      <c r="D9" s="72"/>
      <c r="E9" s="72"/>
      <c r="H9" s="79"/>
    </row>
    <row r="10" spans="1:9" ht="15" customHeight="1" x14ac:dyDescent="0.25">
      <c r="A10" s="75" t="s">
        <v>4029</v>
      </c>
      <c r="C10" s="78"/>
      <c r="D10" s="78"/>
      <c r="E10" s="78"/>
      <c r="F10" s="78"/>
      <c r="G10" s="78"/>
      <c r="H10" s="78"/>
    </row>
    <row r="11" spans="1:9" ht="15" customHeight="1" x14ac:dyDescent="0.25">
      <c r="A11" s="75" t="s">
        <v>1468</v>
      </c>
      <c r="C11" s="78"/>
      <c r="D11" s="78"/>
      <c r="E11" s="78"/>
      <c r="F11" s="99">
        <v>43790</v>
      </c>
      <c r="G11" s="78"/>
      <c r="H11" s="78"/>
    </row>
    <row r="12" spans="1:9" ht="15" customHeight="1" x14ac:dyDescent="0.25">
      <c r="C12" s="78"/>
      <c r="D12" s="78"/>
      <c r="E12" s="78"/>
      <c r="F12" s="78"/>
      <c r="G12" s="78"/>
      <c r="H12" s="78"/>
    </row>
    <row r="13" spans="1:9" ht="15" customHeight="1" x14ac:dyDescent="0.25">
      <c r="B13" s="80"/>
    </row>
    <row r="14" spans="1:9" ht="15" customHeight="1" x14ac:dyDescent="0.25">
      <c r="C14" s="78"/>
      <c r="D14" s="78"/>
      <c r="E14" s="78"/>
      <c r="F14" s="78"/>
      <c r="G14" s="78"/>
      <c r="H14" s="78"/>
    </row>
    <row r="15" spans="1:9" ht="15" customHeight="1" x14ac:dyDescent="0.25"/>
    <row r="17" ht="15" customHeight="1" x14ac:dyDescent="0.25"/>
    <row r="18" ht="15" customHeight="1" x14ac:dyDescent="0.25"/>
  </sheetData>
  <mergeCells count="1">
    <mergeCell ref="A5:I5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15"/>
  <sheetViews>
    <sheetView zoomScaleNormal="100" workbookViewId="0">
      <pane ySplit="1" topLeftCell="A2" activePane="bottomLeft" state="frozen"/>
      <selection pane="bottomLeft" activeCell="N1" sqref="N1"/>
    </sheetView>
  </sheetViews>
  <sheetFormatPr defaultRowHeight="15" x14ac:dyDescent="0.25"/>
  <cols>
    <col min="1" max="1" width="13.42578125" style="13" bestFit="1" customWidth="1"/>
    <col min="2" max="2" width="77.42578125" style="15" bestFit="1" customWidth="1"/>
    <col min="3" max="3" width="19" style="13" bestFit="1" customWidth="1"/>
    <col min="4" max="8" width="12.42578125" style="13" customWidth="1"/>
    <col min="9" max="9" width="12.42578125" style="96" customWidth="1"/>
    <col min="10" max="10" width="4.42578125" style="13" customWidth="1"/>
    <col min="11" max="12" width="12.42578125" style="13" customWidth="1"/>
    <col min="13" max="13" width="12.42578125" style="31" customWidth="1"/>
    <col min="14" max="16384" width="9.140625" style="13"/>
  </cols>
  <sheetData>
    <row r="1" spans="1:13" s="16" customFormat="1" ht="63.75" customHeight="1" thickBot="1" x14ac:dyDescent="0.3">
      <c r="A1" s="1" t="s">
        <v>0</v>
      </c>
      <c r="B1" s="17" t="s">
        <v>658</v>
      </c>
      <c r="C1" s="18" t="s">
        <v>1473</v>
      </c>
      <c r="D1" s="7" t="s">
        <v>1449</v>
      </c>
      <c r="E1" s="29" t="s">
        <v>1450</v>
      </c>
      <c r="F1" s="40" t="s">
        <v>1452</v>
      </c>
      <c r="G1" s="40" t="s">
        <v>1453</v>
      </c>
      <c r="H1" s="2" t="s">
        <v>1451</v>
      </c>
      <c r="I1" s="90" t="s">
        <v>1469</v>
      </c>
      <c r="J1" s="37"/>
      <c r="K1" s="73" t="s">
        <v>1448</v>
      </c>
      <c r="L1" s="33" t="s">
        <v>1454</v>
      </c>
      <c r="M1" s="33" t="s">
        <v>1455</v>
      </c>
    </row>
    <row r="2" spans="1:13" ht="15.75" x14ac:dyDescent="0.25">
      <c r="A2" s="12" t="s">
        <v>11</v>
      </c>
      <c r="B2" s="19" t="s">
        <v>12</v>
      </c>
      <c r="C2" s="20" t="s">
        <v>1476</v>
      </c>
      <c r="D2" s="26">
        <f>ROUND(K2,0)</f>
        <v>29610</v>
      </c>
      <c r="E2" s="34">
        <f>ROUND($D2*100/135.8,0)</f>
        <v>21804</v>
      </c>
      <c r="F2" s="34">
        <f>D2-E2-G2</f>
        <v>7370</v>
      </c>
      <c r="G2" s="34">
        <f>ROUND($D2*2/135.8,0)</f>
        <v>436</v>
      </c>
      <c r="H2" s="6">
        <v>0</v>
      </c>
      <c r="I2" s="91">
        <v>0.05</v>
      </c>
      <c r="J2" s="38"/>
      <c r="K2" s="88">
        <f>0.05*P1_</f>
        <v>29610</v>
      </c>
    </row>
    <row r="3" spans="1:13" ht="15.75" x14ac:dyDescent="0.25">
      <c r="A3" s="14" t="s">
        <v>13</v>
      </c>
      <c r="B3" s="21" t="s">
        <v>14</v>
      </c>
      <c r="C3" s="22" t="s">
        <v>1477</v>
      </c>
      <c r="D3" s="27">
        <f t="shared" ref="D3:D83" si="0">ROUND(K3,0)</f>
        <v>88830</v>
      </c>
      <c r="E3" s="35">
        <f t="shared" ref="E3:E66" si="1">ROUND($D3*100/135.8,0)</f>
        <v>65412</v>
      </c>
      <c r="F3" s="35">
        <f t="shared" ref="F3:F66" si="2">D3-E3-G3</f>
        <v>22110</v>
      </c>
      <c r="G3" s="35">
        <f t="shared" ref="G3:G66" si="3">ROUND($D3*2/135.8,0)</f>
        <v>1308</v>
      </c>
      <c r="H3" s="11">
        <v>0</v>
      </c>
      <c r="I3" s="92">
        <v>0.15</v>
      </c>
      <c r="J3" s="38"/>
      <c r="K3" s="89">
        <f>0.15*P1_</f>
        <v>88830</v>
      </c>
    </row>
    <row r="4" spans="1:13" ht="15.75" x14ac:dyDescent="0.25">
      <c r="A4" s="14" t="s">
        <v>15</v>
      </c>
      <c r="B4" s="21" t="s">
        <v>16</v>
      </c>
      <c r="C4" s="22" t="s">
        <v>1478</v>
      </c>
      <c r="D4" s="27">
        <f t="shared" si="0"/>
        <v>88830</v>
      </c>
      <c r="E4" s="35">
        <f t="shared" si="1"/>
        <v>65412</v>
      </c>
      <c r="F4" s="35">
        <f t="shared" si="2"/>
        <v>22110</v>
      </c>
      <c r="G4" s="35">
        <f t="shared" si="3"/>
        <v>1308</v>
      </c>
      <c r="H4" s="11">
        <v>0</v>
      </c>
      <c r="I4" s="92">
        <v>0.15</v>
      </c>
      <c r="J4" s="38"/>
      <c r="K4" s="89">
        <f>0.15*P1_</f>
        <v>88830</v>
      </c>
    </row>
    <row r="5" spans="1:13" ht="15.75" x14ac:dyDescent="0.25">
      <c r="A5" s="14" t="s">
        <v>17</v>
      </c>
      <c r="B5" s="21" t="s">
        <v>18</v>
      </c>
      <c r="C5" s="22" t="s">
        <v>1480</v>
      </c>
      <c r="D5" s="27">
        <f t="shared" si="0"/>
        <v>29610</v>
      </c>
      <c r="E5" s="35">
        <f t="shared" si="1"/>
        <v>21804</v>
      </c>
      <c r="F5" s="35">
        <f t="shared" si="2"/>
        <v>7370</v>
      </c>
      <c r="G5" s="35">
        <f t="shared" si="3"/>
        <v>436</v>
      </c>
      <c r="H5" s="11">
        <v>0</v>
      </c>
      <c r="I5" s="92">
        <v>0.05</v>
      </c>
      <c r="J5" s="38"/>
      <c r="K5" s="89">
        <f>0.05*P1_</f>
        <v>29610</v>
      </c>
    </row>
    <row r="6" spans="1:13" ht="15.75" x14ac:dyDescent="0.25">
      <c r="A6" s="14" t="s">
        <v>19</v>
      </c>
      <c r="B6" s="21" t="s">
        <v>20</v>
      </c>
      <c r="C6" s="22" t="s">
        <v>1481</v>
      </c>
      <c r="D6" s="27">
        <f t="shared" si="0"/>
        <v>29610</v>
      </c>
      <c r="E6" s="35">
        <f t="shared" si="1"/>
        <v>21804</v>
      </c>
      <c r="F6" s="35">
        <f t="shared" si="2"/>
        <v>7370</v>
      </c>
      <c r="G6" s="35">
        <f t="shared" si="3"/>
        <v>436</v>
      </c>
      <c r="H6" s="11">
        <v>0</v>
      </c>
      <c r="I6" s="92">
        <v>0.05</v>
      </c>
      <c r="J6" s="38"/>
      <c r="K6" s="89">
        <f>0.05*P1_</f>
        <v>29610</v>
      </c>
    </row>
    <row r="7" spans="1:13" ht="15.75" x14ac:dyDescent="0.25">
      <c r="A7" s="14" t="s">
        <v>21</v>
      </c>
      <c r="B7" s="21" t="s">
        <v>22</v>
      </c>
      <c r="C7" s="22" t="s">
        <v>1483</v>
      </c>
      <c r="D7" s="27">
        <f t="shared" si="0"/>
        <v>29610</v>
      </c>
      <c r="E7" s="35">
        <f t="shared" si="1"/>
        <v>21804</v>
      </c>
      <c r="F7" s="35">
        <f t="shared" si="2"/>
        <v>7370</v>
      </c>
      <c r="G7" s="35">
        <f t="shared" si="3"/>
        <v>436</v>
      </c>
      <c r="H7" s="11">
        <v>0</v>
      </c>
      <c r="I7" s="92">
        <v>0.05</v>
      </c>
      <c r="J7" s="38"/>
      <c r="K7" s="89">
        <f>0.05*P1_</f>
        <v>29610</v>
      </c>
    </row>
    <row r="8" spans="1:13" ht="15.75" x14ac:dyDescent="0.25">
      <c r="A8" s="14" t="s">
        <v>23</v>
      </c>
      <c r="B8" s="21" t="s">
        <v>24</v>
      </c>
      <c r="C8" s="22" t="s">
        <v>1485</v>
      </c>
      <c r="D8" s="27">
        <f t="shared" si="0"/>
        <v>4003</v>
      </c>
      <c r="E8" s="35">
        <f t="shared" si="1"/>
        <v>2948</v>
      </c>
      <c r="F8" s="35">
        <f t="shared" si="2"/>
        <v>996</v>
      </c>
      <c r="G8" s="35">
        <f t="shared" si="3"/>
        <v>59</v>
      </c>
      <c r="H8" s="11">
        <v>0</v>
      </c>
      <c r="I8" s="92">
        <v>6.2500000000000003E-3</v>
      </c>
      <c r="J8" s="38"/>
      <c r="K8" s="89">
        <f>0.00625*P3_</f>
        <v>4002.75</v>
      </c>
    </row>
    <row r="9" spans="1:13" ht="15.75" x14ac:dyDescent="0.25">
      <c r="A9" s="14" t="s">
        <v>25</v>
      </c>
      <c r="B9" s="21" t="s">
        <v>26</v>
      </c>
      <c r="C9" s="22" t="s">
        <v>1485</v>
      </c>
      <c r="D9" s="27">
        <f t="shared" si="0"/>
        <v>4003</v>
      </c>
      <c r="E9" s="35">
        <f t="shared" si="1"/>
        <v>2948</v>
      </c>
      <c r="F9" s="35">
        <f t="shared" si="2"/>
        <v>996</v>
      </c>
      <c r="G9" s="35">
        <f t="shared" si="3"/>
        <v>59</v>
      </c>
      <c r="H9" s="11">
        <v>0</v>
      </c>
      <c r="I9" s="92">
        <v>6.2500000000000003E-3</v>
      </c>
      <c r="J9" s="38"/>
      <c r="K9" s="89">
        <f>0.00625*P3_</f>
        <v>4002.75</v>
      </c>
    </row>
    <row r="10" spans="1:13" ht="15.75" x14ac:dyDescent="0.25">
      <c r="A10" s="14" t="s">
        <v>27</v>
      </c>
      <c r="B10" s="21" t="s">
        <v>12</v>
      </c>
      <c r="C10" s="22" t="s">
        <v>1486</v>
      </c>
      <c r="D10" s="27">
        <f t="shared" si="0"/>
        <v>29610</v>
      </c>
      <c r="E10" s="35">
        <f t="shared" si="1"/>
        <v>21804</v>
      </c>
      <c r="F10" s="35">
        <f t="shared" si="2"/>
        <v>7370</v>
      </c>
      <c r="G10" s="35">
        <f t="shared" si="3"/>
        <v>436</v>
      </c>
      <c r="H10" s="11">
        <v>0</v>
      </c>
      <c r="I10" s="92">
        <v>0.05</v>
      </c>
      <c r="J10" s="38"/>
      <c r="K10" s="89">
        <f>0.05*P1_</f>
        <v>29610</v>
      </c>
    </row>
    <row r="11" spans="1:13" ht="15.75" x14ac:dyDescent="0.25">
      <c r="A11" s="14" t="s">
        <v>28</v>
      </c>
      <c r="B11" s="21" t="s">
        <v>14</v>
      </c>
      <c r="C11" s="22" t="s">
        <v>1487</v>
      </c>
      <c r="D11" s="27">
        <f t="shared" si="0"/>
        <v>88830</v>
      </c>
      <c r="E11" s="35">
        <f t="shared" si="1"/>
        <v>65412</v>
      </c>
      <c r="F11" s="35">
        <f t="shared" si="2"/>
        <v>22110</v>
      </c>
      <c r="G11" s="35">
        <f t="shared" si="3"/>
        <v>1308</v>
      </c>
      <c r="H11" s="11">
        <v>0</v>
      </c>
      <c r="I11" s="92">
        <v>0.15</v>
      </c>
      <c r="J11" s="38"/>
      <c r="K11" s="89">
        <f>0.15*P1_</f>
        <v>88830</v>
      </c>
    </row>
    <row r="12" spans="1:13" ht="15.75" x14ac:dyDescent="0.25">
      <c r="A12" s="14" t="s">
        <v>29</v>
      </c>
      <c r="B12" s="21" t="s">
        <v>30</v>
      </c>
      <c r="C12" s="22" t="s">
        <v>1488</v>
      </c>
      <c r="D12" s="27">
        <f t="shared" si="0"/>
        <v>88830</v>
      </c>
      <c r="E12" s="35">
        <f t="shared" si="1"/>
        <v>65412</v>
      </c>
      <c r="F12" s="35">
        <f t="shared" si="2"/>
        <v>22110</v>
      </c>
      <c r="G12" s="35">
        <f t="shared" si="3"/>
        <v>1308</v>
      </c>
      <c r="H12" s="11">
        <v>0</v>
      </c>
      <c r="I12" s="92">
        <v>0.15</v>
      </c>
      <c r="J12" s="38"/>
      <c r="K12" s="89">
        <f>0.15*P1_</f>
        <v>88830</v>
      </c>
    </row>
    <row r="13" spans="1:13" ht="15.75" x14ac:dyDescent="0.25">
      <c r="A13" s="14" t="s">
        <v>31</v>
      </c>
      <c r="B13" s="21" t="s">
        <v>32</v>
      </c>
      <c r="C13" s="22" t="s">
        <v>1490</v>
      </c>
      <c r="D13" s="27">
        <f t="shared" si="0"/>
        <v>110855</v>
      </c>
      <c r="E13" s="35">
        <f t="shared" si="1"/>
        <v>81631</v>
      </c>
      <c r="F13" s="35">
        <f t="shared" si="2"/>
        <v>27591</v>
      </c>
      <c r="G13" s="35">
        <f t="shared" si="3"/>
        <v>1633</v>
      </c>
      <c r="H13" s="11">
        <v>0</v>
      </c>
      <c r="I13" s="92">
        <v>0.25</v>
      </c>
      <c r="J13" s="38"/>
      <c r="K13" s="89">
        <f>0.25*P2_</f>
        <v>110855</v>
      </c>
    </row>
    <row r="14" spans="1:13" ht="15.75" x14ac:dyDescent="0.25">
      <c r="A14" s="14" t="s">
        <v>33</v>
      </c>
      <c r="B14" s="21" t="s">
        <v>34</v>
      </c>
      <c r="C14" s="22" t="s">
        <v>1492</v>
      </c>
      <c r="D14" s="27">
        <f t="shared" si="0"/>
        <v>110855</v>
      </c>
      <c r="E14" s="35">
        <f t="shared" si="1"/>
        <v>81631</v>
      </c>
      <c r="F14" s="35">
        <f t="shared" si="2"/>
        <v>27591</v>
      </c>
      <c r="G14" s="35">
        <f t="shared" si="3"/>
        <v>1633</v>
      </c>
      <c r="H14" s="11">
        <v>0</v>
      </c>
      <c r="I14" s="92">
        <v>0.25</v>
      </c>
      <c r="J14" s="38"/>
      <c r="K14" s="89">
        <f>0.25*P2_</f>
        <v>110855</v>
      </c>
    </row>
    <row r="15" spans="1:13" ht="15.75" x14ac:dyDescent="0.25">
      <c r="A15" s="14" t="s">
        <v>35</v>
      </c>
      <c r="B15" s="21" t="s">
        <v>36</v>
      </c>
      <c r="C15" s="22" t="s">
        <v>1494</v>
      </c>
      <c r="D15" s="27">
        <f t="shared" si="0"/>
        <v>221710</v>
      </c>
      <c r="E15" s="35">
        <f t="shared" si="1"/>
        <v>163262</v>
      </c>
      <c r="F15" s="35">
        <f t="shared" si="2"/>
        <v>55183</v>
      </c>
      <c r="G15" s="35">
        <f t="shared" si="3"/>
        <v>3265</v>
      </c>
      <c r="H15" s="11">
        <v>0</v>
      </c>
      <c r="I15" s="92">
        <v>0.5</v>
      </c>
      <c r="J15" s="38"/>
      <c r="K15" s="89">
        <f>0.5*P2_</f>
        <v>221710</v>
      </c>
    </row>
    <row r="16" spans="1:13" ht="15.75" x14ac:dyDescent="0.25">
      <c r="A16" s="14" t="s">
        <v>37</v>
      </c>
      <c r="B16" s="21" t="s">
        <v>38</v>
      </c>
      <c r="C16" s="22" t="s">
        <v>1496</v>
      </c>
      <c r="D16" s="27">
        <f t="shared" si="0"/>
        <v>332565</v>
      </c>
      <c r="E16" s="35">
        <f t="shared" si="1"/>
        <v>244893</v>
      </c>
      <c r="F16" s="35">
        <f t="shared" si="2"/>
        <v>82774</v>
      </c>
      <c r="G16" s="35">
        <f t="shared" si="3"/>
        <v>4898</v>
      </c>
      <c r="H16" s="11">
        <v>0</v>
      </c>
      <c r="I16" s="92">
        <v>0.75</v>
      </c>
      <c r="J16" s="38"/>
      <c r="K16" s="89">
        <f>0.75*P2_</f>
        <v>332565</v>
      </c>
    </row>
    <row r="17" spans="1:13" ht="15.75" x14ac:dyDescent="0.25">
      <c r="A17" s="14" t="s">
        <v>39</v>
      </c>
      <c r="B17" s="21" t="s">
        <v>40</v>
      </c>
      <c r="C17" s="22" t="s">
        <v>1498</v>
      </c>
      <c r="D17" s="27">
        <f t="shared" si="0"/>
        <v>110855</v>
      </c>
      <c r="E17" s="35">
        <f t="shared" si="1"/>
        <v>81631</v>
      </c>
      <c r="F17" s="35">
        <f t="shared" si="2"/>
        <v>27591</v>
      </c>
      <c r="G17" s="35">
        <f t="shared" si="3"/>
        <v>1633</v>
      </c>
      <c r="H17" s="11">
        <v>0</v>
      </c>
      <c r="I17" s="92">
        <v>0.25</v>
      </c>
      <c r="J17" s="38"/>
      <c r="K17" s="89">
        <f>0.25*P2_</f>
        <v>110855</v>
      </c>
    </row>
    <row r="18" spans="1:13" ht="15.75" x14ac:dyDescent="0.25">
      <c r="A18" s="14" t="s">
        <v>41</v>
      </c>
      <c r="B18" s="21" t="s">
        <v>42</v>
      </c>
      <c r="C18" s="22" t="s">
        <v>1500</v>
      </c>
      <c r="D18" s="27">
        <f t="shared" si="0"/>
        <v>296100</v>
      </c>
      <c r="E18" s="35">
        <f t="shared" si="1"/>
        <v>218041</v>
      </c>
      <c r="F18" s="35">
        <f t="shared" si="2"/>
        <v>73698</v>
      </c>
      <c r="G18" s="35">
        <f t="shared" si="3"/>
        <v>4361</v>
      </c>
      <c r="H18" s="11">
        <v>0</v>
      </c>
      <c r="I18" s="92">
        <v>0.5</v>
      </c>
      <c r="J18" s="38"/>
      <c r="K18" s="89">
        <f>0.5*P1_</f>
        <v>296100</v>
      </c>
    </row>
    <row r="19" spans="1:13" ht="15.75" x14ac:dyDescent="0.25">
      <c r="A19" s="14" t="s">
        <v>43</v>
      </c>
      <c r="B19" s="21" t="s">
        <v>44</v>
      </c>
      <c r="C19" s="22" t="s">
        <v>1502</v>
      </c>
      <c r="D19" s="27">
        <f t="shared" si="0"/>
        <v>320220</v>
      </c>
      <c r="E19" s="35">
        <f t="shared" si="1"/>
        <v>235803</v>
      </c>
      <c r="F19" s="35">
        <f t="shared" si="2"/>
        <v>79701</v>
      </c>
      <c r="G19" s="35">
        <f t="shared" si="3"/>
        <v>4716</v>
      </c>
      <c r="H19" s="11">
        <v>0</v>
      </c>
      <c r="I19" s="92">
        <v>0.5</v>
      </c>
      <c r="J19" s="38"/>
      <c r="K19" s="89">
        <f>0.5*P3_</f>
        <v>320220</v>
      </c>
    </row>
    <row r="20" spans="1:13" ht="15.75" x14ac:dyDescent="0.25">
      <c r="A20" s="14" t="s">
        <v>45</v>
      </c>
      <c r="B20" s="21" t="s">
        <v>46</v>
      </c>
      <c r="C20" s="22" t="s">
        <v>1502</v>
      </c>
      <c r="D20" s="27">
        <f t="shared" si="0"/>
        <v>320220</v>
      </c>
      <c r="E20" s="35">
        <f t="shared" si="1"/>
        <v>235803</v>
      </c>
      <c r="F20" s="35">
        <f t="shared" si="2"/>
        <v>79701</v>
      </c>
      <c r="G20" s="35">
        <f t="shared" si="3"/>
        <v>4716</v>
      </c>
      <c r="H20" s="11">
        <v>0</v>
      </c>
      <c r="I20" s="92">
        <v>0.5</v>
      </c>
      <c r="J20" s="38"/>
      <c r="K20" s="89">
        <f>0.5*P3_</f>
        <v>320220</v>
      </c>
    </row>
    <row r="21" spans="1:13" s="42" customFormat="1" ht="15.75" x14ac:dyDescent="0.25">
      <c r="A21" s="14" t="s">
        <v>47</v>
      </c>
      <c r="B21" s="21" t="s">
        <v>1504</v>
      </c>
      <c r="C21" s="22" t="s">
        <v>1506</v>
      </c>
      <c r="D21" s="27">
        <f t="shared" si="0"/>
        <v>88830</v>
      </c>
      <c r="E21" s="35">
        <f t="shared" si="1"/>
        <v>65412</v>
      </c>
      <c r="F21" s="35">
        <f t="shared" si="2"/>
        <v>22110</v>
      </c>
      <c r="G21" s="35">
        <f t="shared" si="3"/>
        <v>1308</v>
      </c>
      <c r="H21" s="11">
        <v>0</v>
      </c>
      <c r="I21" s="92">
        <v>0.15</v>
      </c>
      <c r="J21" s="38"/>
      <c r="K21" s="89">
        <f>0.15*P1_</f>
        <v>88830</v>
      </c>
      <c r="M21" s="43"/>
    </row>
    <row r="22" spans="1:13" s="42" customFormat="1" ht="15.75" x14ac:dyDescent="0.25">
      <c r="A22" s="14" t="s">
        <v>49</v>
      </c>
      <c r="B22" s="21" t="s">
        <v>50</v>
      </c>
      <c r="C22" s="22" t="s">
        <v>1506</v>
      </c>
      <c r="D22" s="27">
        <f t="shared" si="0"/>
        <v>88830</v>
      </c>
      <c r="E22" s="35">
        <f t="shared" si="1"/>
        <v>65412</v>
      </c>
      <c r="F22" s="35">
        <f t="shared" si="2"/>
        <v>22110</v>
      </c>
      <c r="G22" s="35">
        <f t="shared" si="3"/>
        <v>1308</v>
      </c>
      <c r="H22" s="11">
        <v>0</v>
      </c>
      <c r="I22" s="92">
        <v>0.15</v>
      </c>
      <c r="J22" s="38"/>
      <c r="K22" s="89">
        <f>0.15*P1_</f>
        <v>88830</v>
      </c>
      <c r="M22" s="43"/>
    </row>
    <row r="23" spans="1:13" s="42" customFormat="1" ht="15.75" customHeight="1" x14ac:dyDescent="0.25">
      <c r="A23" s="14" t="s">
        <v>51</v>
      </c>
      <c r="B23" s="21" t="s">
        <v>1507</v>
      </c>
      <c r="C23" s="22" t="s">
        <v>1508</v>
      </c>
      <c r="D23" s="27">
        <f t="shared" si="0"/>
        <v>88830</v>
      </c>
      <c r="E23" s="35">
        <f t="shared" si="1"/>
        <v>65412</v>
      </c>
      <c r="F23" s="35">
        <f t="shared" si="2"/>
        <v>22110</v>
      </c>
      <c r="G23" s="35">
        <f t="shared" si="3"/>
        <v>1308</v>
      </c>
      <c r="H23" s="11">
        <v>0</v>
      </c>
      <c r="I23" s="92">
        <v>0.15</v>
      </c>
      <c r="J23" s="38"/>
      <c r="K23" s="89">
        <f>0.15*P1_</f>
        <v>88830</v>
      </c>
      <c r="M23" s="43"/>
    </row>
    <row r="24" spans="1:13" s="42" customFormat="1" ht="15.75" customHeight="1" x14ac:dyDescent="0.25">
      <c r="A24" s="14" t="s">
        <v>53</v>
      </c>
      <c r="B24" s="21" t="s">
        <v>54</v>
      </c>
      <c r="C24" s="22" t="s">
        <v>1508</v>
      </c>
      <c r="D24" s="27">
        <f t="shared" si="0"/>
        <v>88830</v>
      </c>
      <c r="E24" s="35">
        <f t="shared" si="1"/>
        <v>65412</v>
      </c>
      <c r="F24" s="35">
        <f t="shared" si="2"/>
        <v>22110</v>
      </c>
      <c r="G24" s="35">
        <f t="shared" si="3"/>
        <v>1308</v>
      </c>
      <c r="H24" s="11">
        <v>0</v>
      </c>
      <c r="I24" s="92">
        <v>0.15</v>
      </c>
      <c r="J24" s="38"/>
      <c r="K24" s="89">
        <f>0.15*P1_</f>
        <v>88830</v>
      </c>
      <c r="M24" s="43"/>
    </row>
    <row r="25" spans="1:13" ht="15.75" x14ac:dyDescent="0.25">
      <c r="A25" s="14" t="s">
        <v>55</v>
      </c>
      <c r="B25" s="21" t="s">
        <v>20</v>
      </c>
      <c r="C25" s="22" t="s">
        <v>1509</v>
      </c>
      <c r="D25" s="27">
        <f t="shared" si="0"/>
        <v>29610</v>
      </c>
      <c r="E25" s="35">
        <f t="shared" si="1"/>
        <v>21804</v>
      </c>
      <c r="F25" s="35">
        <f t="shared" si="2"/>
        <v>7370</v>
      </c>
      <c r="G25" s="35">
        <f t="shared" si="3"/>
        <v>436</v>
      </c>
      <c r="H25" s="11">
        <v>0</v>
      </c>
      <c r="I25" s="92">
        <v>0.05</v>
      </c>
      <c r="J25" s="38"/>
      <c r="K25" s="89">
        <f>0.05*P1_</f>
        <v>29610</v>
      </c>
    </row>
    <row r="26" spans="1:13" ht="15.75" x14ac:dyDescent="0.25">
      <c r="A26" s="14" t="s">
        <v>56</v>
      </c>
      <c r="B26" s="21" t="s">
        <v>24</v>
      </c>
      <c r="C26" s="22" t="s">
        <v>1511</v>
      </c>
      <c r="D26" s="27">
        <f t="shared" si="0"/>
        <v>6004</v>
      </c>
      <c r="E26" s="35">
        <f t="shared" si="1"/>
        <v>4421</v>
      </c>
      <c r="F26" s="35">
        <f t="shared" si="2"/>
        <v>1495</v>
      </c>
      <c r="G26" s="35">
        <f t="shared" si="3"/>
        <v>88</v>
      </c>
      <c r="H26" s="11">
        <v>0</v>
      </c>
      <c r="I26" s="92">
        <v>9.3749999999999997E-3</v>
      </c>
      <c r="J26" s="38"/>
      <c r="K26" s="89">
        <f>0.009375*P3_</f>
        <v>6004.125</v>
      </c>
    </row>
    <row r="27" spans="1:13" ht="15.75" x14ac:dyDescent="0.25">
      <c r="A27" s="14" t="s">
        <v>57</v>
      </c>
      <c r="B27" s="21" t="s">
        <v>26</v>
      </c>
      <c r="C27" s="22" t="s">
        <v>1511</v>
      </c>
      <c r="D27" s="27">
        <f t="shared" si="0"/>
        <v>6004</v>
      </c>
      <c r="E27" s="35">
        <f t="shared" si="1"/>
        <v>4421</v>
      </c>
      <c r="F27" s="35">
        <f t="shared" si="2"/>
        <v>1495</v>
      </c>
      <c r="G27" s="35">
        <f t="shared" si="3"/>
        <v>88</v>
      </c>
      <c r="H27" s="11">
        <v>0</v>
      </c>
      <c r="I27" s="92">
        <v>9.3749999999999997E-3</v>
      </c>
      <c r="J27" s="38"/>
      <c r="K27" s="89">
        <f>0.009375*P3_</f>
        <v>6004.125</v>
      </c>
    </row>
    <row r="28" spans="1:13" s="42" customFormat="1" ht="15.75" x14ac:dyDescent="0.25">
      <c r="A28" s="14" t="s">
        <v>1512</v>
      </c>
      <c r="B28" s="21" t="s">
        <v>1513</v>
      </c>
      <c r="C28" s="22" t="s">
        <v>1514</v>
      </c>
      <c r="D28" s="27">
        <f t="shared" ref="D28:D29" si="4">ROUND(K28,0)</f>
        <v>59220</v>
      </c>
      <c r="E28" s="35">
        <f t="shared" si="1"/>
        <v>43608</v>
      </c>
      <c r="F28" s="35">
        <f t="shared" si="2"/>
        <v>14740</v>
      </c>
      <c r="G28" s="35">
        <f t="shared" si="3"/>
        <v>872</v>
      </c>
      <c r="H28" s="11">
        <v>0</v>
      </c>
      <c r="I28" s="93">
        <v>0.1</v>
      </c>
      <c r="J28" s="38"/>
      <c r="K28" s="89">
        <f>0.1*P1_</f>
        <v>59220</v>
      </c>
      <c r="M28" s="43"/>
    </row>
    <row r="29" spans="1:13" s="42" customFormat="1" ht="15.75" x14ac:dyDescent="0.25">
      <c r="A29" s="14" t="s">
        <v>1515</v>
      </c>
      <c r="B29" s="21" t="s">
        <v>1516</v>
      </c>
      <c r="C29" s="22" t="s">
        <v>1517</v>
      </c>
      <c r="D29" s="27">
        <f t="shared" si="4"/>
        <v>59220</v>
      </c>
      <c r="E29" s="35">
        <f t="shared" si="1"/>
        <v>43608</v>
      </c>
      <c r="F29" s="35">
        <f t="shared" si="2"/>
        <v>14740</v>
      </c>
      <c r="G29" s="35">
        <f t="shared" si="3"/>
        <v>872</v>
      </c>
      <c r="H29" s="11">
        <v>0</v>
      </c>
      <c r="I29" s="93">
        <v>0.1</v>
      </c>
      <c r="J29" s="38"/>
      <c r="K29" s="89">
        <f>0.1*P1_</f>
        <v>59220</v>
      </c>
      <c r="M29" s="43"/>
    </row>
    <row r="30" spans="1:13" ht="15.75" x14ac:dyDescent="0.25">
      <c r="A30" s="14" t="s">
        <v>2768</v>
      </c>
      <c r="B30" s="21" t="s">
        <v>3522</v>
      </c>
      <c r="C30" s="22" t="s">
        <v>1492</v>
      </c>
      <c r="D30" s="27">
        <f t="shared" ref="D30:D44" si="5">ROUND(K30,0)</f>
        <v>110855</v>
      </c>
      <c r="E30" s="35">
        <f t="shared" si="1"/>
        <v>81631</v>
      </c>
      <c r="F30" s="35">
        <f t="shared" si="2"/>
        <v>27591</v>
      </c>
      <c r="G30" s="35">
        <f t="shared" si="3"/>
        <v>1633</v>
      </c>
      <c r="H30" s="11">
        <v>0</v>
      </c>
      <c r="I30" s="93">
        <v>0.25</v>
      </c>
      <c r="J30" s="38"/>
      <c r="K30" s="89">
        <f>0.25*P2_</f>
        <v>110855</v>
      </c>
      <c r="L30" s="42"/>
      <c r="M30" s="43"/>
    </row>
    <row r="31" spans="1:13" ht="15.75" x14ac:dyDescent="0.25">
      <c r="A31" s="14" t="s">
        <v>2769</v>
      </c>
      <c r="B31" s="21" t="s">
        <v>3523</v>
      </c>
      <c r="C31" s="22" t="s">
        <v>1494</v>
      </c>
      <c r="D31" s="27">
        <f t="shared" si="5"/>
        <v>172446</v>
      </c>
      <c r="E31" s="35">
        <f t="shared" si="1"/>
        <v>126985</v>
      </c>
      <c r="F31" s="35">
        <f t="shared" si="2"/>
        <v>42921</v>
      </c>
      <c r="G31" s="35">
        <f t="shared" si="3"/>
        <v>2540</v>
      </c>
      <c r="H31" s="11">
        <v>0</v>
      </c>
      <c r="I31" s="93">
        <v>0.38890000000000002</v>
      </c>
      <c r="J31" s="38"/>
      <c r="K31" s="89">
        <f>0.3889*P2_</f>
        <v>172446.038</v>
      </c>
      <c r="L31" s="42"/>
      <c r="M31" s="43"/>
    </row>
    <row r="32" spans="1:13" ht="15.75" x14ac:dyDescent="0.25">
      <c r="A32" s="14" t="s">
        <v>2770</v>
      </c>
      <c r="B32" s="21" t="s">
        <v>3524</v>
      </c>
      <c r="C32" s="22" t="s">
        <v>1496</v>
      </c>
      <c r="D32" s="27">
        <f t="shared" si="5"/>
        <v>221710</v>
      </c>
      <c r="E32" s="35">
        <f t="shared" si="1"/>
        <v>163262</v>
      </c>
      <c r="F32" s="35">
        <f t="shared" si="2"/>
        <v>55183</v>
      </c>
      <c r="G32" s="35">
        <f t="shared" si="3"/>
        <v>3265</v>
      </c>
      <c r="H32" s="11">
        <v>0</v>
      </c>
      <c r="I32" s="93">
        <v>0.5</v>
      </c>
      <c r="J32" s="38"/>
      <c r="K32" s="89">
        <f>0.5*P2_</f>
        <v>221710</v>
      </c>
      <c r="L32" s="42"/>
      <c r="M32" s="43"/>
    </row>
    <row r="33" spans="1:13" ht="15.75" x14ac:dyDescent="0.25">
      <c r="A33" s="14" t="s">
        <v>2771</v>
      </c>
      <c r="B33" s="21" t="s">
        <v>3525</v>
      </c>
      <c r="C33" s="22" t="s">
        <v>2772</v>
      </c>
      <c r="D33" s="27">
        <f t="shared" si="5"/>
        <v>283301</v>
      </c>
      <c r="E33" s="35">
        <f t="shared" si="1"/>
        <v>208616</v>
      </c>
      <c r="F33" s="35">
        <f t="shared" si="2"/>
        <v>70513</v>
      </c>
      <c r="G33" s="35">
        <f t="shared" si="3"/>
        <v>4172</v>
      </c>
      <c r="H33" s="11">
        <v>0</v>
      </c>
      <c r="I33" s="93">
        <v>0.63890000000000002</v>
      </c>
      <c r="J33" s="38"/>
      <c r="K33" s="89">
        <f>0.6389*P2_</f>
        <v>283301.038</v>
      </c>
      <c r="L33" s="42"/>
      <c r="M33" s="43"/>
    </row>
    <row r="34" spans="1:13" ht="15.75" x14ac:dyDescent="0.25">
      <c r="A34" s="14" t="s">
        <v>2773</v>
      </c>
      <c r="B34" s="21" t="s">
        <v>3526</v>
      </c>
      <c r="C34" s="22" t="s">
        <v>2774</v>
      </c>
      <c r="D34" s="27">
        <f t="shared" si="5"/>
        <v>332565</v>
      </c>
      <c r="E34" s="35">
        <f t="shared" si="1"/>
        <v>244893</v>
      </c>
      <c r="F34" s="35">
        <f t="shared" si="2"/>
        <v>82774</v>
      </c>
      <c r="G34" s="35">
        <f t="shared" si="3"/>
        <v>4898</v>
      </c>
      <c r="H34" s="11">
        <v>0</v>
      </c>
      <c r="I34" s="93">
        <v>0.75</v>
      </c>
      <c r="J34" s="38"/>
      <c r="K34" s="89">
        <f>0.75*P2_</f>
        <v>332565</v>
      </c>
      <c r="L34" s="42"/>
      <c r="M34" s="43"/>
    </row>
    <row r="35" spans="1:13" ht="15.75" x14ac:dyDescent="0.25">
      <c r="A35" s="14" t="s">
        <v>2775</v>
      </c>
      <c r="B35" s="21" t="s">
        <v>2776</v>
      </c>
      <c r="C35" s="22" t="s">
        <v>1498</v>
      </c>
      <c r="D35" s="27">
        <f t="shared" si="5"/>
        <v>110855</v>
      </c>
      <c r="E35" s="35">
        <f t="shared" si="1"/>
        <v>81631</v>
      </c>
      <c r="F35" s="35">
        <f t="shared" si="2"/>
        <v>27591</v>
      </c>
      <c r="G35" s="35">
        <f t="shared" si="3"/>
        <v>1633</v>
      </c>
      <c r="H35" s="11">
        <v>0</v>
      </c>
      <c r="I35" s="93">
        <v>0.25</v>
      </c>
      <c r="J35" s="38"/>
      <c r="K35" s="89">
        <f>0.25*P2_</f>
        <v>110855</v>
      </c>
      <c r="L35" s="42"/>
      <c r="M35" s="43"/>
    </row>
    <row r="36" spans="1:13" ht="15.75" x14ac:dyDescent="0.25">
      <c r="A36" s="14" t="s">
        <v>2777</v>
      </c>
      <c r="B36" s="21" t="s">
        <v>3527</v>
      </c>
      <c r="C36" s="22" t="s">
        <v>2778</v>
      </c>
      <c r="D36" s="27">
        <f t="shared" si="5"/>
        <v>81278</v>
      </c>
      <c r="E36" s="35">
        <f t="shared" si="1"/>
        <v>59851</v>
      </c>
      <c r="F36" s="35">
        <f t="shared" si="2"/>
        <v>20230</v>
      </c>
      <c r="G36" s="35">
        <f t="shared" si="3"/>
        <v>1197</v>
      </c>
      <c r="H36" s="11">
        <v>0</v>
      </c>
      <c r="I36" s="93">
        <v>0.25</v>
      </c>
      <c r="J36" s="38"/>
      <c r="K36" s="89">
        <f>0.25*P4_</f>
        <v>81277.5</v>
      </c>
      <c r="L36" s="42"/>
      <c r="M36" s="43"/>
    </row>
    <row r="37" spans="1:13" ht="15.75" x14ac:dyDescent="0.25">
      <c r="A37" s="14" t="s">
        <v>2779</v>
      </c>
      <c r="B37" s="21" t="s">
        <v>3528</v>
      </c>
      <c r="C37" s="22" t="s">
        <v>2780</v>
      </c>
      <c r="D37" s="27">
        <f t="shared" si="5"/>
        <v>126435</v>
      </c>
      <c r="E37" s="35">
        <f t="shared" si="1"/>
        <v>93104</v>
      </c>
      <c r="F37" s="35">
        <f t="shared" si="2"/>
        <v>31469</v>
      </c>
      <c r="G37" s="35">
        <f t="shared" si="3"/>
        <v>1862</v>
      </c>
      <c r="H37" s="11">
        <v>0</v>
      </c>
      <c r="I37" s="93">
        <v>0.38890000000000002</v>
      </c>
      <c r="J37" s="38"/>
      <c r="K37" s="89">
        <f>0.3889*P4_</f>
        <v>126435.27900000001</v>
      </c>
      <c r="L37" s="42"/>
      <c r="M37" s="43"/>
    </row>
    <row r="38" spans="1:13" ht="15.75" x14ac:dyDescent="0.25">
      <c r="A38" s="14" t="s">
        <v>2781</v>
      </c>
      <c r="B38" s="21" t="s">
        <v>3529</v>
      </c>
      <c r="C38" s="22" t="s">
        <v>2782</v>
      </c>
      <c r="D38" s="27">
        <f t="shared" si="5"/>
        <v>162555</v>
      </c>
      <c r="E38" s="35">
        <f t="shared" si="1"/>
        <v>119702</v>
      </c>
      <c r="F38" s="35">
        <f t="shared" si="2"/>
        <v>40459</v>
      </c>
      <c r="G38" s="35">
        <f t="shared" si="3"/>
        <v>2394</v>
      </c>
      <c r="H38" s="11">
        <v>0</v>
      </c>
      <c r="I38" s="93">
        <v>0.5</v>
      </c>
      <c r="J38" s="38"/>
      <c r="K38" s="89">
        <f>0.5*P4_</f>
        <v>162555</v>
      </c>
      <c r="L38" s="42"/>
      <c r="M38" s="43"/>
    </row>
    <row r="39" spans="1:13" ht="15.75" x14ac:dyDescent="0.25">
      <c r="A39" s="14" t="s">
        <v>2783</v>
      </c>
      <c r="B39" s="21" t="s">
        <v>3530</v>
      </c>
      <c r="C39" s="22" t="s">
        <v>2784</v>
      </c>
      <c r="D39" s="27">
        <f t="shared" si="5"/>
        <v>207713</v>
      </c>
      <c r="E39" s="35">
        <f t="shared" si="1"/>
        <v>152955</v>
      </c>
      <c r="F39" s="35">
        <f t="shared" si="2"/>
        <v>51699</v>
      </c>
      <c r="G39" s="35">
        <f t="shared" si="3"/>
        <v>3059</v>
      </c>
      <c r="H39" s="11">
        <v>0</v>
      </c>
      <c r="I39" s="93">
        <v>0.63890000000000002</v>
      </c>
      <c r="J39" s="38"/>
      <c r="K39" s="89">
        <f>0.6389*P4_</f>
        <v>207712.77900000001</v>
      </c>
      <c r="L39" s="42"/>
      <c r="M39" s="43"/>
    </row>
    <row r="40" spans="1:13" ht="15.75" x14ac:dyDescent="0.25">
      <c r="A40" s="14" t="s">
        <v>2785</v>
      </c>
      <c r="B40" s="21" t="s">
        <v>3531</v>
      </c>
      <c r="C40" s="22" t="s">
        <v>2786</v>
      </c>
      <c r="D40" s="27">
        <f t="shared" si="5"/>
        <v>243833</v>
      </c>
      <c r="E40" s="35">
        <f t="shared" si="1"/>
        <v>179553</v>
      </c>
      <c r="F40" s="35">
        <f t="shared" si="2"/>
        <v>60689</v>
      </c>
      <c r="G40" s="35">
        <f t="shared" si="3"/>
        <v>3591</v>
      </c>
      <c r="H40" s="11">
        <v>0</v>
      </c>
      <c r="I40" s="93">
        <v>0.75</v>
      </c>
      <c r="J40" s="38"/>
      <c r="K40" s="89">
        <f>0.75*P4_</f>
        <v>243832.5</v>
      </c>
      <c r="L40" s="42"/>
      <c r="M40" s="43"/>
    </row>
    <row r="41" spans="1:13" ht="15.75" x14ac:dyDescent="0.25">
      <c r="A41" s="14" t="s">
        <v>2787</v>
      </c>
      <c r="B41" s="21" t="s">
        <v>2788</v>
      </c>
      <c r="C41" s="22" t="s">
        <v>2789</v>
      </c>
      <c r="D41" s="27">
        <f t="shared" si="5"/>
        <v>81278</v>
      </c>
      <c r="E41" s="35">
        <f t="shared" si="1"/>
        <v>59851</v>
      </c>
      <c r="F41" s="35">
        <f t="shared" si="2"/>
        <v>20230</v>
      </c>
      <c r="G41" s="35">
        <f t="shared" si="3"/>
        <v>1197</v>
      </c>
      <c r="H41" s="11">
        <v>0</v>
      </c>
      <c r="I41" s="93">
        <v>0.25</v>
      </c>
      <c r="J41" s="38"/>
      <c r="K41" s="89">
        <f>0.25*P4_</f>
        <v>81277.5</v>
      </c>
      <c r="L41" s="42"/>
      <c r="M41" s="43"/>
    </row>
    <row r="42" spans="1:13" ht="15.75" x14ac:dyDescent="0.25">
      <c r="A42" s="14" t="s">
        <v>2790</v>
      </c>
      <c r="B42" s="21" t="s">
        <v>42</v>
      </c>
      <c r="C42" s="22" t="s">
        <v>1502</v>
      </c>
      <c r="D42" s="27">
        <f t="shared" si="5"/>
        <v>296100</v>
      </c>
      <c r="E42" s="35">
        <f t="shared" si="1"/>
        <v>218041</v>
      </c>
      <c r="F42" s="35">
        <f t="shared" si="2"/>
        <v>73698</v>
      </c>
      <c r="G42" s="35">
        <f t="shared" si="3"/>
        <v>4361</v>
      </c>
      <c r="H42" s="11">
        <v>0</v>
      </c>
      <c r="I42" s="93">
        <v>0.5</v>
      </c>
      <c r="J42" s="38"/>
      <c r="K42" s="89">
        <f>0.5*P1_</f>
        <v>296100</v>
      </c>
      <c r="L42" s="42"/>
      <c r="M42" s="43"/>
    </row>
    <row r="43" spans="1:13" ht="15.75" x14ac:dyDescent="0.25">
      <c r="A43" s="14" t="s">
        <v>2791</v>
      </c>
      <c r="B43" s="21" t="s">
        <v>44</v>
      </c>
      <c r="C43" s="22" t="s">
        <v>2792</v>
      </c>
      <c r="D43" s="27">
        <f t="shared" si="5"/>
        <v>320220</v>
      </c>
      <c r="E43" s="35">
        <f t="shared" si="1"/>
        <v>235803</v>
      </c>
      <c r="F43" s="35">
        <f t="shared" si="2"/>
        <v>79701</v>
      </c>
      <c r="G43" s="35">
        <f t="shared" si="3"/>
        <v>4716</v>
      </c>
      <c r="H43" s="11">
        <v>0</v>
      </c>
      <c r="I43" s="93">
        <v>0.5</v>
      </c>
      <c r="J43" s="38"/>
      <c r="K43" s="89">
        <f>0.5*P3_</f>
        <v>320220</v>
      </c>
      <c r="L43" s="42"/>
      <c r="M43" s="43"/>
    </row>
    <row r="44" spans="1:13" ht="15.75" x14ac:dyDescent="0.25">
      <c r="A44" s="14" t="s">
        <v>2793</v>
      </c>
      <c r="B44" s="21" t="s">
        <v>46</v>
      </c>
      <c r="C44" s="22" t="s">
        <v>2794</v>
      </c>
      <c r="D44" s="27">
        <f t="shared" si="5"/>
        <v>320220</v>
      </c>
      <c r="E44" s="35">
        <f t="shared" si="1"/>
        <v>235803</v>
      </c>
      <c r="F44" s="35">
        <f t="shared" si="2"/>
        <v>79701</v>
      </c>
      <c r="G44" s="35">
        <f t="shared" si="3"/>
        <v>4716</v>
      </c>
      <c r="H44" s="11">
        <v>0</v>
      </c>
      <c r="I44" s="93">
        <v>0.5</v>
      </c>
      <c r="J44" s="38"/>
      <c r="K44" s="89">
        <f>0.5*P3_</f>
        <v>320220</v>
      </c>
      <c r="L44" s="42"/>
      <c r="M44" s="43"/>
    </row>
    <row r="45" spans="1:13" ht="15.75" x14ac:dyDescent="0.25">
      <c r="A45" s="14" t="s">
        <v>58</v>
      </c>
      <c r="B45" s="21" t="s">
        <v>59</v>
      </c>
      <c r="C45" s="22" t="s">
        <v>1519</v>
      </c>
      <c r="D45" s="27">
        <f t="shared" si="0"/>
        <v>443420</v>
      </c>
      <c r="E45" s="35">
        <f t="shared" si="1"/>
        <v>326524</v>
      </c>
      <c r="F45" s="35">
        <f t="shared" si="2"/>
        <v>110366</v>
      </c>
      <c r="G45" s="35">
        <f t="shared" si="3"/>
        <v>6530</v>
      </c>
      <c r="H45" s="11">
        <v>0</v>
      </c>
      <c r="I45" s="92">
        <v>1</v>
      </c>
      <c r="J45" s="38"/>
      <c r="K45" s="89">
        <f>P2_</f>
        <v>443420</v>
      </c>
    </row>
    <row r="46" spans="1:13" ht="15.75" x14ac:dyDescent="0.25">
      <c r="A46" s="14" t="s">
        <v>60</v>
      </c>
      <c r="B46" s="21" t="s">
        <v>61</v>
      </c>
      <c r="C46" s="22" t="s">
        <v>1521</v>
      </c>
      <c r="D46" s="27">
        <f t="shared" si="0"/>
        <v>9640</v>
      </c>
      <c r="E46" s="35">
        <f t="shared" si="1"/>
        <v>7099</v>
      </c>
      <c r="F46" s="35">
        <f t="shared" si="2"/>
        <v>2399</v>
      </c>
      <c r="G46" s="35">
        <f t="shared" si="3"/>
        <v>142</v>
      </c>
      <c r="H46" s="11">
        <v>0</v>
      </c>
      <c r="I46" s="92">
        <f t="shared" ref="I46:I77" si="6">L46/40</f>
        <v>2.5000000000000001E-2</v>
      </c>
      <c r="J46" s="38"/>
      <c r="K46" s="89">
        <f t="shared" ref="K46:K77" si="7">M46*N1_</f>
        <v>9640</v>
      </c>
      <c r="L46" s="31">
        <v>1</v>
      </c>
      <c r="M46" s="31">
        <f>L46*40</f>
        <v>40</v>
      </c>
    </row>
    <row r="47" spans="1:13" ht="15.75" x14ac:dyDescent="0.25">
      <c r="A47" s="14" t="s">
        <v>62</v>
      </c>
      <c r="B47" s="21" t="s">
        <v>63</v>
      </c>
      <c r="C47" s="22" t="s">
        <v>1523</v>
      </c>
      <c r="D47" s="27">
        <f t="shared" si="0"/>
        <v>19280</v>
      </c>
      <c r="E47" s="35">
        <f t="shared" si="1"/>
        <v>14197</v>
      </c>
      <c r="F47" s="35">
        <f t="shared" si="2"/>
        <v>4799</v>
      </c>
      <c r="G47" s="35">
        <f t="shared" si="3"/>
        <v>284</v>
      </c>
      <c r="H47" s="11">
        <v>0</v>
      </c>
      <c r="I47" s="92">
        <f t="shared" si="6"/>
        <v>0.05</v>
      </c>
      <c r="J47" s="38"/>
      <c r="K47" s="89">
        <f t="shared" si="7"/>
        <v>19280</v>
      </c>
      <c r="L47" s="31">
        <v>2</v>
      </c>
      <c r="M47" s="31">
        <f t="shared" ref="M47:M110" si="8">L47*40</f>
        <v>80</v>
      </c>
    </row>
    <row r="48" spans="1:13" ht="15.75" x14ac:dyDescent="0.25">
      <c r="A48" s="14" t="s">
        <v>64</v>
      </c>
      <c r="B48" s="21" t="s">
        <v>65</v>
      </c>
      <c r="C48" s="22" t="s">
        <v>1525</v>
      </c>
      <c r="D48" s="27">
        <f t="shared" si="0"/>
        <v>28920</v>
      </c>
      <c r="E48" s="35">
        <f t="shared" si="1"/>
        <v>21296</v>
      </c>
      <c r="F48" s="35">
        <f t="shared" si="2"/>
        <v>7198</v>
      </c>
      <c r="G48" s="35">
        <f t="shared" si="3"/>
        <v>426</v>
      </c>
      <c r="H48" s="11">
        <v>0</v>
      </c>
      <c r="I48" s="92">
        <f t="shared" si="6"/>
        <v>7.4999999999999997E-2</v>
      </c>
      <c r="J48" s="38"/>
      <c r="K48" s="89">
        <f t="shared" si="7"/>
        <v>28920</v>
      </c>
      <c r="L48" s="31">
        <v>3</v>
      </c>
      <c r="M48" s="31">
        <f t="shared" si="8"/>
        <v>120</v>
      </c>
    </row>
    <row r="49" spans="1:13" ht="15.75" x14ac:dyDescent="0.25">
      <c r="A49" s="14" t="s">
        <v>66</v>
      </c>
      <c r="B49" s="21" t="s">
        <v>379</v>
      </c>
      <c r="C49" s="22" t="s">
        <v>1527</v>
      </c>
      <c r="D49" s="27">
        <f t="shared" si="0"/>
        <v>38560</v>
      </c>
      <c r="E49" s="35">
        <f t="shared" si="1"/>
        <v>28395</v>
      </c>
      <c r="F49" s="35">
        <f t="shared" si="2"/>
        <v>9597</v>
      </c>
      <c r="G49" s="35">
        <f t="shared" si="3"/>
        <v>568</v>
      </c>
      <c r="H49" s="11">
        <v>0</v>
      </c>
      <c r="I49" s="92">
        <f t="shared" si="6"/>
        <v>0.1</v>
      </c>
      <c r="J49" s="38"/>
      <c r="K49" s="89">
        <f t="shared" si="7"/>
        <v>38560</v>
      </c>
      <c r="L49" s="31">
        <v>4</v>
      </c>
      <c r="M49" s="31">
        <f t="shared" si="8"/>
        <v>160</v>
      </c>
    </row>
    <row r="50" spans="1:13" ht="15.75" x14ac:dyDescent="0.25">
      <c r="A50" s="14" t="s">
        <v>67</v>
      </c>
      <c r="B50" s="21" t="s">
        <v>381</v>
      </c>
      <c r="C50" s="22" t="s">
        <v>1529</v>
      </c>
      <c r="D50" s="27">
        <f t="shared" si="0"/>
        <v>48200</v>
      </c>
      <c r="E50" s="35">
        <f t="shared" si="1"/>
        <v>35493</v>
      </c>
      <c r="F50" s="35">
        <f t="shared" si="2"/>
        <v>11997</v>
      </c>
      <c r="G50" s="35">
        <f t="shared" si="3"/>
        <v>710</v>
      </c>
      <c r="H50" s="11">
        <v>0</v>
      </c>
      <c r="I50" s="92">
        <f t="shared" si="6"/>
        <v>0.125</v>
      </c>
      <c r="J50" s="38"/>
      <c r="K50" s="89">
        <f t="shared" si="7"/>
        <v>48200</v>
      </c>
      <c r="L50" s="31">
        <v>5</v>
      </c>
      <c r="M50" s="31">
        <f t="shared" si="8"/>
        <v>200</v>
      </c>
    </row>
    <row r="51" spans="1:13" ht="15.75" x14ac:dyDescent="0.25">
      <c r="A51" s="14" t="s">
        <v>68</v>
      </c>
      <c r="B51" s="21" t="s">
        <v>383</v>
      </c>
      <c r="C51" s="22" t="s">
        <v>1531</v>
      </c>
      <c r="D51" s="27">
        <f t="shared" si="0"/>
        <v>57840</v>
      </c>
      <c r="E51" s="35">
        <f t="shared" si="1"/>
        <v>42592</v>
      </c>
      <c r="F51" s="35">
        <f t="shared" si="2"/>
        <v>14396</v>
      </c>
      <c r="G51" s="35">
        <f t="shared" si="3"/>
        <v>852</v>
      </c>
      <c r="H51" s="11">
        <v>0</v>
      </c>
      <c r="I51" s="92">
        <f t="shared" si="6"/>
        <v>0.15</v>
      </c>
      <c r="J51" s="38"/>
      <c r="K51" s="89">
        <f t="shared" si="7"/>
        <v>57840</v>
      </c>
      <c r="L51" s="31">
        <v>6</v>
      </c>
      <c r="M51" s="31">
        <f t="shared" si="8"/>
        <v>240</v>
      </c>
    </row>
    <row r="52" spans="1:13" ht="15.75" x14ac:dyDescent="0.25">
      <c r="A52" s="14" t="s">
        <v>69</v>
      </c>
      <c r="B52" s="21" t="s">
        <v>385</v>
      </c>
      <c r="C52" s="22" t="s">
        <v>1533</v>
      </c>
      <c r="D52" s="27">
        <f t="shared" si="0"/>
        <v>67480</v>
      </c>
      <c r="E52" s="35">
        <f t="shared" si="1"/>
        <v>49691</v>
      </c>
      <c r="F52" s="35">
        <f t="shared" si="2"/>
        <v>16795</v>
      </c>
      <c r="G52" s="35">
        <f t="shared" si="3"/>
        <v>994</v>
      </c>
      <c r="H52" s="11">
        <v>0</v>
      </c>
      <c r="I52" s="92">
        <f t="shared" si="6"/>
        <v>0.17499999999999999</v>
      </c>
      <c r="J52" s="38"/>
      <c r="K52" s="89">
        <f t="shared" si="7"/>
        <v>67480</v>
      </c>
      <c r="L52" s="31">
        <v>7</v>
      </c>
      <c r="M52" s="31">
        <f t="shared" si="8"/>
        <v>280</v>
      </c>
    </row>
    <row r="53" spans="1:13" ht="15.75" x14ac:dyDescent="0.25">
      <c r="A53" s="14" t="s">
        <v>70</v>
      </c>
      <c r="B53" s="21" t="s">
        <v>387</v>
      </c>
      <c r="C53" s="22" t="s">
        <v>1535</v>
      </c>
      <c r="D53" s="27">
        <f t="shared" si="0"/>
        <v>77120</v>
      </c>
      <c r="E53" s="35">
        <f t="shared" si="1"/>
        <v>56789</v>
      </c>
      <c r="F53" s="35">
        <f t="shared" si="2"/>
        <v>19195</v>
      </c>
      <c r="G53" s="35">
        <f t="shared" si="3"/>
        <v>1136</v>
      </c>
      <c r="H53" s="11">
        <v>0</v>
      </c>
      <c r="I53" s="92">
        <f t="shared" si="6"/>
        <v>0.2</v>
      </c>
      <c r="J53" s="38"/>
      <c r="K53" s="89">
        <f t="shared" si="7"/>
        <v>77120</v>
      </c>
      <c r="L53" s="31">
        <v>8</v>
      </c>
      <c r="M53" s="31">
        <f t="shared" si="8"/>
        <v>320</v>
      </c>
    </row>
    <row r="54" spans="1:13" ht="15.75" x14ac:dyDescent="0.25">
      <c r="A54" s="14" t="s">
        <v>71</v>
      </c>
      <c r="B54" s="21" t="s">
        <v>389</v>
      </c>
      <c r="C54" s="22" t="s">
        <v>1537</v>
      </c>
      <c r="D54" s="27">
        <f t="shared" si="0"/>
        <v>86760</v>
      </c>
      <c r="E54" s="35">
        <f t="shared" si="1"/>
        <v>63888</v>
      </c>
      <c r="F54" s="35">
        <f t="shared" si="2"/>
        <v>21594</v>
      </c>
      <c r="G54" s="35">
        <f t="shared" si="3"/>
        <v>1278</v>
      </c>
      <c r="H54" s="11">
        <v>0</v>
      </c>
      <c r="I54" s="92">
        <f t="shared" si="6"/>
        <v>0.22500000000000001</v>
      </c>
      <c r="J54" s="38"/>
      <c r="K54" s="89">
        <f t="shared" si="7"/>
        <v>86760</v>
      </c>
      <c r="L54" s="31">
        <v>9</v>
      </c>
      <c r="M54" s="31">
        <f t="shared" si="8"/>
        <v>360</v>
      </c>
    </row>
    <row r="55" spans="1:13" ht="15.75" x14ac:dyDescent="0.25">
      <c r="A55" s="14" t="s">
        <v>72</v>
      </c>
      <c r="B55" s="21" t="s">
        <v>391</v>
      </c>
      <c r="C55" s="22" t="s">
        <v>1539</v>
      </c>
      <c r="D55" s="27">
        <f t="shared" si="0"/>
        <v>96400</v>
      </c>
      <c r="E55" s="35">
        <f t="shared" si="1"/>
        <v>70987</v>
      </c>
      <c r="F55" s="35">
        <f t="shared" si="2"/>
        <v>23993</v>
      </c>
      <c r="G55" s="35">
        <f t="shared" si="3"/>
        <v>1420</v>
      </c>
      <c r="H55" s="11">
        <v>0</v>
      </c>
      <c r="I55" s="92">
        <f t="shared" si="6"/>
        <v>0.25</v>
      </c>
      <c r="J55" s="38"/>
      <c r="K55" s="89">
        <f t="shared" si="7"/>
        <v>96400</v>
      </c>
      <c r="L55" s="31">
        <v>10</v>
      </c>
      <c r="M55" s="31">
        <f t="shared" si="8"/>
        <v>400</v>
      </c>
    </row>
    <row r="56" spans="1:13" ht="15.75" x14ac:dyDescent="0.25">
      <c r="A56" s="14" t="s">
        <v>73</v>
      </c>
      <c r="B56" s="21" t="s">
        <v>393</v>
      </c>
      <c r="C56" s="22" t="s">
        <v>1541</v>
      </c>
      <c r="D56" s="27">
        <f t="shared" si="0"/>
        <v>106040</v>
      </c>
      <c r="E56" s="35">
        <f t="shared" si="1"/>
        <v>78085</v>
      </c>
      <c r="F56" s="35">
        <f t="shared" si="2"/>
        <v>26393</v>
      </c>
      <c r="G56" s="35">
        <f t="shared" si="3"/>
        <v>1562</v>
      </c>
      <c r="H56" s="11">
        <v>0</v>
      </c>
      <c r="I56" s="92">
        <f t="shared" si="6"/>
        <v>0.27500000000000002</v>
      </c>
      <c r="J56" s="38"/>
      <c r="K56" s="89">
        <f t="shared" si="7"/>
        <v>106040</v>
      </c>
      <c r="L56" s="31">
        <v>11</v>
      </c>
      <c r="M56" s="31">
        <f t="shared" si="8"/>
        <v>440</v>
      </c>
    </row>
    <row r="57" spans="1:13" ht="15.75" x14ac:dyDescent="0.25">
      <c r="A57" s="14" t="s">
        <v>74</v>
      </c>
      <c r="B57" s="21" t="s">
        <v>395</v>
      </c>
      <c r="C57" s="22" t="s">
        <v>1543</v>
      </c>
      <c r="D57" s="27">
        <f t="shared" si="0"/>
        <v>115680</v>
      </c>
      <c r="E57" s="35">
        <f t="shared" si="1"/>
        <v>85184</v>
      </c>
      <c r="F57" s="35">
        <f t="shared" si="2"/>
        <v>28792</v>
      </c>
      <c r="G57" s="35">
        <f t="shared" si="3"/>
        <v>1704</v>
      </c>
      <c r="H57" s="11">
        <v>0</v>
      </c>
      <c r="I57" s="92">
        <f t="shared" si="6"/>
        <v>0.3</v>
      </c>
      <c r="J57" s="38"/>
      <c r="K57" s="89">
        <f t="shared" si="7"/>
        <v>115680</v>
      </c>
      <c r="L57" s="31">
        <v>12</v>
      </c>
      <c r="M57" s="31">
        <f t="shared" si="8"/>
        <v>480</v>
      </c>
    </row>
    <row r="58" spans="1:13" ht="15.75" x14ac:dyDescent="0.25">
      <c r="A58" s="14" t="s">
        <v>75</v>
      </c>
      <c r="B58" s="21" t="s">
        <v>397</v>
      </c>
      <c r="C58" s="22" t="s">
        <v>1545</v>
      </c>
      <c r="D58" s="27">
        <f t="shared" si="0"/>
        <v>125320</v>
      </c>
      <c r="E58" s="35">
        <f t="shared" si="1"/>
        <v>92283</v>
      </c>
      <c r="F58" s="35">
        <f t="shared" si="2"/>
        <v>31191</v>
      </c>
      <c r="G58" s="35">
        <f t="shared" si="3"/>
        <v>1846</v>
      </c>
      <c r="H58" s="11">
        <v>0</v>
      </c>
      <c r="I58" s="92">
        <f t="shared" si="6"/>
        <v>0.32500000000000001</v>
      </c>
      <c r="J58" s="38"/>
      <c r="K58" s="89">
        <f t="shared" si="7"/>
        <v>125320</v>
      </c>
      <c r="L58" s="31">
        <v>13</v>
      </c>
      <c r="M58" s="31">
        <f t="shared" si="8"/>
        <v>520</v>
      </c>
    </row>
    <row r="59" spans="1:13" ht="15.75" x14ac:dyDescent="0.25">
      <c r="A59" s="14" t="s">
        <v>76</v>
      </c>
      <c r="B59" s="21" t="s">
        <v>399</v>
      </c>
      <c r="C59" s="22" t="s">
        <v>1547</v>
      </c>
      <c r="D59" s="27">
        <f t="shared" si="0"/>
        <v>134960</v>
      </c>
      <c r="E59" s="35">
        <f t="shared" si="1"/>
        <v>99381</v>
      </c>
      <c r="F59" s="35">
        <f t="shared" si="2"/>
        <v>33591</v>
      </c>
      <c r="G59" s="35">
        <f t="shared" si="3"/>
        <v>1988</v>
      </c>
      <c r="H59" s="11">
        <v>0</v>
      </c>
      <c r="I59" s="92">
        <f t="shared" si="6"/>
        <v>0.35</v>
      </c>
      <c r="J59" s="38"/>
      <c r="K59" s="89">
        <f t="shared" si="7"/>
        <v>134960</v>
      </c>
      <c r="L59" s="31">
        <v>14</v>
      </c>
      <c r="M59" s="31">
        <f t="shared" si="8"/>
        <v>560</v>
      </c>
    </row>
    <row r="60" spans="1:13" ht="15.75" x14ac:dyDescent="0.25">
      <c r="A60" s="14" t="s">
        <v>77</v>
      </c>
      <c r="B60" s="21" t="s">
        <v>401</v>
      </c>
      <c r="C60" s="22" t="s">
        <v>1549</v>
      </c>
      <c r="D60" s="27">
        <f t="shared" si="0"/>
        <v>144600</v>
      </c>
      <c r="E60" s="35">
        <f t="shared" si="1"/>
        <v>106480</v>
      </c>
      <c r="F60" s="35">
        <f t="shared" si="2"/>
        <v>35990</v>
      </c>
      <c r="G60" s="35">
        <f t="shared" si="3"/>
        <v>2130</v>
      </c>
      <c r="H60" s="11">
        <v>0</v>
      </c>
      <c r="I60" s="92">
        <f t="shared" si="6"/>
        <v>0.375</v>
      </c>
      <c r="J60" s="38"/>
      <c r="K60" s="89">
        <f t="shared" si="7"/>
        <v>144600</v>
      </c>
      <c r="L60" s="31">
        <v>15</v>
      </c>
      <c r="M60" s="31">
        <f t="shared" si="8"/>
        <v>600</v>
      </c>
    </row>
    <row r="61" spans="1:13" ht="15.75" x14ac:dyDescent="0.25">
      <c r="A61" s="14" t="s">
        <v>78</v>
      </c>
      <c r="B61" s="21" t="s">
        <v>403</v>
      </c>
      <c r="C61" s="22" t="s">
        <v>1551</v>
      </c>
      <c r="D61" s="27">
        <f t="shared" si="0"/>
        <v>154240</v>
      </c>
      <c r="E61" s="35">
        <f t="shared" si="1"/>
        <v>113579</v>
      </c>
      <c r="F61" s="35">
        <f t="shared" si="2"/>
        <v>38389</v>
      </c>
      <c r="G61" s="35">
        <f t="shared" si="3"/>
        <v>2272</v>
      </c>
      <c r="H61" s="11">
        <v>0</v>
      </c>
      <c r="I61" s="92">
        <f t="shared" si="6"/>
        <v>0.4</v>
      </c>
      <c r="J61" s="38"/>
      <c r="K61" s="89">
        <f t="shared" si="7"/>
        <v>154240</v>
      </c>
      <c r="L61" s="31">
        <v>16</v>
      </c>
      <c r="M61" s="31">
        <f t="shared" si="8"/>
        <v>640</v>
      </c>
    </row>
    <row r="62" spans="1:13" ht="15.75" x14ac:dyDescent="0.25">
      <c r="A62" s="14" t="s">
        <v>79</v>
      </c>
      <c r="B62" s="21" t="s">
        <v>405</v>
      </c>
      <c r="C62" s="22" t="s">
        <v>1553</v>
      </c>
      <c r="D62" s="27">
        <f t="shared" si="0"/>
        <v>163880</v>
      </c>
      <c r="E62" s="35">
        <f t="shared" si="1"/>
        <v>120677</v>
      </c>
      <c r="F62" s="35">
        <f t="shared" si="2"/>
        <v>40789</v>
      </c>
      <c r="G62" s="35">
        <f t="shared" si="3"/>
        <v>2414</v>
      </c>
      <c r="H62" s="11">
        <v>0</v>
      </c>
      <c r="I62" s="92">
        <f t="shared" si="6"/>
        <v>0.42499999999999999</v>
      </c>
      <c r="J62" s="38"/>
      <c r="K62" s="89">
        <f t="shared" si="7"/>
        <v>163880</v>
      </c>
      <c r="L62" s="31">
        <v>17</v>
      </c>
      <c r="M62" s="31">
        <f t="shared" si="8"/>
        <v>680</v>
      </c>
    </row>
    <row r="63" spans="1:13" ht="15.75" x14ac:dyDescent="0.25">
      <c r="A63" s="14" t="s">
        <v>80</v>
      </c>
      <c r="B63" s="21" t="s">
        <v>407</v>
      </c>
      <c r="C63" s="22" t="s">
        <v>1555</v>
      </c>
      <c r="D63" s="27">
        <f t="shared" si="0"/>
        <v>173520</v>
      </c>
      <c r="E63" s="35">
        <f t="shared" si="1"/>
        <v>127776</v>
      </c>
      <c r="F63" s="35">
        <f t="shared" si="2"/>
        <v>43188</v>
      </c>
      <c r="G63" s="35">
        <f t="shared" si="3"/>
        <v>2556</v>
      </c>
      <c r="H63" s="11">
        <v>0</v>
      </c>
      <c r="I63" s="92">
        <f t="shared" si="6"/>
        <v>0.45</v>
      </c>
      <c r="J63" s="38"/>
      <c r="K63" s="89">
        <f t="shared" si="7"/>
        <v>173520</v>
      </c>
      <c r="L63" s="31">
        <v>18</v>
      </c>
      <c r="M63" s="31">
        <f t="shared" si="8"/>
        <v>720</v>
      </c>
    </row>
    <row r="64" spans="1:13" ht="15.75" x14ac:dyDescent="0.25">
      <c r="A64" s="14" t="s">
        <v>81</v>
      </c>
      <c r="B64" s="21" t="s">
        <v>409</v>
      </c>
      <c r="C64" s="22" t="s">
        <v>1557</v>
      </c>
      <c r="D64" s="27">
        <f t="shared" si="0"/>
        <v>183160</v>
      </c>
      <c r="E64" s="35">
        <f t="shared" si="1"/>
        <v>134875</v>
      </c>
      <c r="F64" s="35">
        <f t="shared" si="2"/>
        <v>45588</v>
      </c>
      <c r="G64" s="35">
        <f t="shared" si="3"/>
        <v>2697</v>
      </c>
      <c r="H64" s="11">
        <v>0</v>
      </c>
      <c r="I64" s="92">
        <f t="shared" si="6"/>
        <v>0.47499999999999998</v>
      </c>
      <c r="J64" s="38"/>
      <c r="K64" s="89">
        <f t="shared" si="7"/>
        <v>183160</v>
      </c>
      <c r="L64" s="31">
        <v>19</v>
      </c>
      <c r="M64" s="31">
        <f t="shared" si="8"/>
        <v>760</v>
      </c>
    </row>
    <row r="65" spans="1:13" ht="15.75" x14ac:dyDescent="0.25">
      <c r="A65" s="14" t="s">
        <v>82</v>
      </c>
      <c r="B65" s="21" t="s">
        <v>411</v>
      </c>
      <c r="C65" s="22" t="s">
        <v>1559</v>
      </c>
      <c r="D65" s="27">
        <f t="shared" si="0"/>
        <v>192800</v>
      </c>
      <c r="E65" s="35">
        <f t="shared" si="1"/>
        <v>141973</v>
      </c>
      <c r="F65" s="35">
        <f t="shared" si="2"/>
        <v>47988</v>
      </c>
      <c r="G65" s="35">
        <f t="shared" si="3"/>
        <v>2839</v>
      </c>
      <c r="H65" s="11">
        <v>0</v>
      </c>
      <c r="I65" s="92">
        <f t="shared" si="6"/>
        <v>0.5</v>
      </c>
      <c r="J65" s="38"/>
      <c r="K65" s="89">
        <f t="shared" si="7"/>
        <v>192800</v>
      </c>
      <c r="L65" s="31">
        <v>20</v>
      </c>
      <c r="M65" s="31">
        <f t="shared" si="8"/>
        <v>800</v>
      </c>
    </row>
    <row r="66" spans="1:13" ht="15.75" x14ac:dyDescent="0.25">
      <c r="A66" s="14" t="s">
        <v>83</v>
      </c>
      <c r="B66" s="21" t="s">
        <v>413</v>
      </c>
      <c r="C66" s="22" t="s">
        <v>1561</v>
      </c>
      <c r="D66" s="27">
        <f t="shared" si="0"/>
        <v>202440</v>
      </c>
      <c r="E66" s="35">
        <f t="shared" si="1"/>
        <v>149072</v>
      </c>
      <c r="F66" s="35">
        <f t="shared" si="2"/>
        <v>50387</v>
      </c>
      <c r="G66" s="35">
        <f t="shared" si="3"/>
        <v>2981</v>
      </c>
      <c r="H66" s="11">
        <v>0</v>
      </c>
      <c r="I66" s="92">
        <f t="shared" si="6"/>
        <v>0.52500000000000002</v>
      </c>
      <c r="J66" s="38"/>
      <c r="K66" s="89">
        <f t="shared" si="7"/>
        <v>202440</v>
      </c>
      <c r="L66" s="31">
        <v>21</v>
      </c>
      <c r="M66" s="31">
        <f t="shared" si="8"/>
        <v>840</v>
      </c>
    </row>
    <row r="67" spans="1:13" ht="15.75" x14ac:dyDescent="0.25">
      <c r="A67" s="14" t="s">
        <v>84</v>
      </c>
      <c r="B67" s="21" t="s">
        <v>415</v>
      </c>
      <c r="C67" s="22" t="s">
        <v>1563</v>
      </c>
      <c r="D67" s="27">
        <f t="shared" si="0"/>
        <v>212080</v>
      </c>
      <c r="E67" s="35">
        <f t="shared" ref="E67:E130" si="9">ROUND($D67*100/135.8,0)</f>
        <v>156171</v>
      </c>
      <c r="F67" s="35">
        <f t="shared" ref="F67:F130" si="10">D67-E67-G67</f>
        <v>52786</v>
      </c>
      <c r="G67" s="35">
        <f t="shared" ref="G67:G130" si="11">ROUND($D67*2/135.8,0)</f>
        <v>3123</v>
      </c>
      <c r="H67" s="11">
        <v>0</v>
      </c>
      <c r="I67" s="92">
        <f t="shared" si="6"/>
        <v>0.55000000000000004</v>
      </c>
      <c r="J67" s="38"/>
      <c r="K67" s="89">
        <f t="shared" si="7"/>
        <v>212080</v>
      </c>
      <c r="L67" s="31">
        <v>22</v>
      </c>
      <c r="M67" s="31">
        <f t="shared" si="8"/>
        <v>880</v>
      </c>
    </row>
    <row r="68" spans="1:13" ht="15.75" x14ac:dyDescent="0.25">
      <c r="A68" s="14" t="s">
        <v>85</v>
      </c>
      <c r="B68" s="21" t="s">
        <v>417</v>
      </c>
      <c r="C68" s="22" t="s">
        <v>1565</v>
      </c>
      <c r="D68" s="27">
        <f t="shared" si="0"/>
        <v>221720</v>
      </c>
      <c r="E68" s="35">
        <f t="shared" si="9"/>
        <v>163270</v>
      </c>
      <c r="F68" s="35">
        <f t="shared" si="10"/>
        <v>55185</v>
      </c>
      <c r="G68" s="35">
        <f t="shared" si="11"/>
        <v>3265</v>
      </c>
      <c r="H68" s="11">
        <v>0</v>
      </c>
      <c r="I68" s="92">
        <f t="shared" si="6"/>
        <v>0.57499999999999996</v>
      </c>
      <c r="J68" s="38"/>
      <c r="K68" s="89">
        <f t="shared" si="7"/>
        <v>221720</v>
      </c>
      <c r="L68" s="31">
        <v>23</v>
      </c>
      <c r="M68" s="31">
        <f t="shared" si="8"/>
        <v>920</v>
      </c>
    </row>
    <row r="69" spans="1:13" ht="15.75" x14ac:dyDescent="0.25">
      <c r="A69" s="14" t="s">
        <v>86</v>
      </c>
      <c r="B69" s="21" t="s">
        <v>419</v>
      </c>
      <c r="C69" s="22" t="s">
        <v>1567</v>
      </c>
      <c r="D69" s="27">
        <f t="shared" si="0"/>
        <v>231360</v>
      </c>
      <c r="E69" s="35">
        <f t="shared" si="9"/>
        <v>170368</v>
      </c>
      <c r="F69" s="35">
        <f t="shared" si="10"/>
        <v>57585</v>
      </c>
      <c r="G69" s="35">
        <f t="shared" si="11"/>
        <v>3407</v>
      </c>
      <c r="H69" s="11">
        <v>0</v>
      </c>
      <c r="I69" s="92">
        <f t="shared" si="6"/>
        <v>0.6</v>
      </c>
      <c r="J69" s="38"/>
      <c r="K69" s="89">
        <f t="shared" si="7"/>
        <v>231360</v>
      </c>
      <c r="L69" s="31">
        <v>24</v>
      </c>
      <c r="M69" s="31">
        <f t="shared" si="8"/>
        <v>960</v>
      </c>
    </row>
    <row r="70" spans="1:13" ht="15.75" x14ac:dyDescent="0.25">
      <c r="A70" s="14" t="s">
        <v>87</v>
      </c>
      <c r="B70" s="21" t="s">
        <v>421</v>
      </c>
      <c r="C70" s="22" t="s">
        <v>1569</v>
      </c>
      <c r="D70" s="27">
        <f t="shared" si="0"/>
        <v>241000</v>
      </c>
      <c r="E70" s="35">
        <f t="shared" si="9"/>
        <v>177467</v>
      </c>
      <c r="F70" s="35">
        <f t="shared" si="10"/>
        <v>59984</v>
      </c>
      <c r="G70" s="35">
        <f t="shared" si="11"/>
        <v>3549</v>
      </c>
      <c r="H70" s="11">
        <v>0</v>
      </c>
      <c r="I70" s="92">
        <f t="shared" si="6"/>
        <v>0.625</v>
      </c>
      <c r="J70" s="38"/>
      <c r="K70" s="89">
        <f t="shared" si="7"/>
        <v>241000</v>
      </c>
      <c r="L70" s="31">
        <v>25</v>
      </c>
      <c r="M70" s="31">
        <f t="shared" si="8"/>
        <v>1000</v>
      </c>
    </row>
    <row r="71" spans="1:13" ht="15.75" x14ac:dyDescent="0.25">
      <c r="A71" s="14" t="s">
        <v>88</v>
      </c>
      <c r="B71" s="21" t="s">
        <v>423</v>
      </c>
      <c r="C71" s="22" t="s">
        <v>1571</v>
      </c>
      <c r="D71" s="27">
        <f t="shared" si="0"/>
        <v>250640</v>
      </c>
      <c r="E71" s="35">
        <f t="shared" si="9"/>
        <v>184566</v>
      </c>
      <c r="F71" s="35">
        <f t="shared" si="10"/>
        <v>62383</v>
      </c>
      <c r="G71" s="35">
        <f t="shared" si="11"/>
        <v>3691</v>
      </c>
      <c r="H71" s="11">
        <v>0</v>
      </c>
      <c r="I71" s="92">
        <f t="shared" si="6"/>
        <v>0.65</v>
      </c>
      <c r="J71" s="38"/>
      <c r="K71" s="89">
        <f t="shared" si="7"/>
        <v>250640</v>
      </c>
      <c r="L71" s="31">
        <v>26</v>
      </c>
      <c r="M71" s="31">
        <f t="shared" si="8"/>
        <v>1040</v>
      </c>
    </row>
    <row r="72" spans="1:13" ht="15.75" x14ac:dyDescent="0.25">
      <c r="A72" s="14" t="s">
        <v>89</v>
      </c>
      <c r="B72" s="21" t="s">
        <v>425</v>
      </c>
      <c r="C72" s="22" t="s">
        <v>1573</v>
      </c>
      <c r="D72" s="27">
        <f t="shared" si="0"/>
        <v>260280</v>
      </c>
      <c r="E72" s="35">
        <f t="shared" si="9"/>
        <v>191664</v>
      </c>
      <c r="F72" s="35">
        <f t="shared" si="10"/>
        <v>64783</v>
      </c>
      <c r="G72" s="35">
        <f t="shared" si="11"/>
        <v>3833</v>
      </c>
      <c r="H72" s="11">
        <v>0</v>
      </c>
      <c r="I72" s="92">
        <f t="shared" si="6"/>
        <v>0.67500000000000004</v>
      </c>
      <c r="J72" s="38"/>
      <c r="K72" s="89">
        <f t="shared" si="7"/>
        <v>260280</v>
      </c>
      <c r="L72" s="31">
        <v>27</v>
      </c>
      <c r="M72" s="31">
        <f t="shared" si="8"/>
        <v>1080</v>
      </c>
    </row>
    <row r="73" spans="1:13" ht="15.75" x14ac:dyDescent="0.25">
      <c r="A73" s="14" t="s">
        <v>90</v>
      </c>
      <c r="B73" s="21" t="s">
        <v>427</v>
      </c>
      <c r="C73" s="22" t="s">
        <v>1575</v>
      </c>
      <c r="D73" s="27">
        <f t="shared" si="0"/>
        <v>269920</v>
      </c>
      <c r="E73" s="35">
        <f t="shared" si="9"/>
        <v>198763</v>
      </c>
      <c r="F73" s="35">
        <f t="shared" si="10"/>
        <v>67182</v>
      </c>
      <c r="G73" s="35">
        <f t="shared" si="11"/>
        <v>3975</v>
      </c>
      <c r="H73" s="11">
        <v>0</v>
      </c>
      <c r="I73" s="92">
        <f t="shared" si="6"/>
        <v>0.7</v>
      </c>
      <c r="J73" s="38"/>
      <c r="K73" s="89">
        <f t="shared" si="7"/>
        <v>269920</v>
      </c>
      <c r="L73" s="31">
        <v>28</v>
      </c>
      <c r="M73" s="31">
        <f t="shared" si="8"/>
        <v>1120</v>
      </c>
    </row>
    <row r="74" spans="1:13" ht="15.75" x14ac:dyDescent="0.25">
      <c r="A74" s="14" t="s">
        <v>91</v>
      </c>
      <c r="B74" s="21" t="s">
        <v>429</v>
      </c>
      <c r="C74" s="22" t="s">
        <v>1577</v>
      </c>
      <c r="D74" s="27">
        <f t="shared" si="0"/>
        <v>279560</v>
      </c>
      <c r="E74" s="35">
        <f t="shared" si="9"/>
        <v>205862</v>
      </c>
      <c r="F74" s="35">
        <f t="shared" si="10"/>
        <v>69581</v>
      </c>
      <c r="G74" s="35">
        <f t="shared" si="11"/>
        <v>4117</v>
      </c>
      <c r="H74" s="11">
        <v>0</v>
      </c>
      <c r="I74" s="92">
        <f t="shared" si="6"/>
        <v>0.72499999999999998</v>
      </c>
      <c r="J74" s="38"/>
      <c r="K74" s="89">
        <f t="shared" si="7"/>
        <v>279560</v>
      </c>
      <c r="L74" s="31">
        <v>29</v>
      </c>
      <c r="M74" s="31">
        <f t="shared" si="8"/>
        <v>1160</v>
      </c>
    </row>
    <row r="75" spans="1:13" ht="15.75" x14ac:dyDescent="0.25">
      <c r="A75" s="14" t="s">
        <v>92</v>
      </c>
      <c r="B75" s="21" t="s">
        <v>431</v>
      </c>
      <c r="C75" s="22" t="s">
        <v>1579</v>
      </c>
      <c r="D75" s="27">
        <f t="shared" si="0"/>
        <v>289200</v>
      </c>
      <c r="E75" s="35">
        <f t="shared" si="9"/>
        <v>212960</v>
      </c>
      <c r="F75" s="35">
        <f t="shared" si="10"/>
        <v>71981</v>
      </c>
      <c r="G75" s="35">
        <f t="shared" si="11"/>
        <v>4259</v>
      </c>
      <c r="H75" s="11">
        <v>0</v>
      </c>
      <c r="I75" s="92">
        <f t="shared" si="6"/>
        <v>0.75</v>
      </c>
      <c r="J75" s="38"/>
      <c r="K75" s="89">
        <f t="shared" si="7"/>
        <v>289200</v>
      </c>
      <c r="L75" s="31">
        <v>30</v>
      </c>
      <c r="M75" s="31">
        <f t="shared" si="8"/>
        <v>1200</v>
      </c>
    </row>
    <row r="76" spans="1:13" ht="15.75" x14ac:dyDescent="0.25">
      <c r="A76" s="14" t="s">
        <v>93</v>
      </c>
      <c r="B76" s="21" t="s">
        <v>433</v>
      </c>
      <c r="C76" s="22" t="s">
        <v>1581</v>
      </c>
      <c r="D76" s="27">
        <f t="shared" si="0"/>
        <v>298840</v>
      </c>
      <c r="E76" s="35">
        <f t="shared" si="9"/>
        <v>220059</v>
      </c>
      <c r="F76" s="35">
        <f t="shared" si="10"/>
        <v>74380</v>
      </c>
      <c r="G76" s="35">
        <f t="shared" si="11"/>
        <v>4401</v>
      </c>
      <c r="H76" s="11">
        <v>0</v>
      </c>
      <c r="I76" s="92">
        <f t="shared" si="6"/>
        <v>0.77500000000000002</v>
      </c>
      <c r="J76" s="38"/>
      <c r="K76" s="89">
        <f t="shared" si="7"/>
        <v>298840</v>
      </c>
      <c r="L76" s="31">
        <v>31</v>
      </c>
      <c r="M76" s="31">
        <f t="shared" si="8"/>
        <v>1240</v>
      </c>
    </row>
    <row r="77" spans="1:13" ht="15.75" x14ac:dyDescent="0.25">
      <c r="A77" s="14" t="s">
        <v>94</v>
      </c>
      <c r="B77" s="21" t="s">
        <v>435</v>
      </c>
      <c r="C77" s="22" t="s">
        <v>1583</v>
      </c>
      <c r="D77" s="27">
        <f t="shared" si="0"/>
        <v>308480</v>
      </c>
      <c r="E77" s="35">
        <f t="shared" si="9"/>
        <v>227158</v>
      </c>
      <c r="F77" s="35">
        <f t="shared" si="10"/>
        <v>76779</v>
      </c>
      <c r="G77" s="35">
        <f t="shared" si="11"/>
        <v>4543</v>
      </c>
      <c r="H77" s="11">
        <v>0</v>
      </c>
      <c r="I77" s="92">
        <f t="shared" si="6"/>
        <v>0.8</v>
      </c>
      <c r="J77" s="38"/>
      <c r="K77" s="89">
        <f t="shared" si="7"/>
        <v>308480</v>
      </c>
      <c r="L77" s="31">
        <v>32</v>
      </c>
      <c r="M77" s="31">
        <f t="shared" si="8"/>
        <v>1280</v>
      </c>
    </row>
    <row r="78" spans="1:13" ht="15.75" x14ac:dyDescent="0.25">
      <c r="A78" s="14" t="s">
        <v>95</v>
      </c>
      <c r="B78" s="21" t="s">
        <v>437</v>
      </c>
      <c r="C78" s="22" t="s">
        <v>1585</v>
      </c>
      <c r="D78" s="27">
        <f t="shared" si="0"/>
        <v>318120</v>
      </c>
      <c r="E78" s="35">
        <f t="shared" si="9"/>
        <v>234256</v>
      </c>
      <c r="F78" s="35">
        <f t="shared" si="10"/>
        <v>79179</v>
      </c>
      <c r="G78" s="35">
        <f t="shared" si="11"/>
        <v>4685</v>
      </c>
      <c r="H78" s="11">
        <v>0</v>
      </c>
      <c r="I78" s="92">
        <f t="shared" ref="I78:I110" si="12">L78/40</f>
        <v>0.82499999999999996</v>
      </c>
      <c r="J78" s="38"/>
      <c r="K78" s="89">
        <f t="shared" ref="K78:K110" si="13">M78*N1_</f>
        <v>318120</v>
      </c>
      <c r="L78" s="31">
        <v>33</v>
      </c>
      <c r="M78" s="31">
        <f t="shared" si="8"/>
        <v>1320</v>
      </c>
    </row>
    <row r="79" spans="1:13" ht="15.75" x14ac:dyDescent="0.25">
      <c r="A79" s="14" t="s">
        <v>96</v>
      </c>
      <c r="B79" s="21" t="s">
        <v>439</v>
      </c>
      <c r="C79" s="22" t="s">
        <v>1587</v>
      </c>
      <c r="D79" s="27">
        <f t="shared" si="0"/>
        <v>327760</v>
      </c>
      <c r="E79" s="35">
        <f t="shared" si="9"/>
        <v>241355</v>
      </c>
      <c r="F79" s="35">
        <f t="shared" si="10"/>
        <v>81578</v>
      </c>
      <c r="G79" s="35">
        <f t="shared" si="11"/>
        <v>4827</v>
      </c>
      <c r="H79" s="11">
        <v>0</v>
      </c>
      <c r="I79" s="92">
        <f t="shared" si="12"/>
        <v>0.85</v>
      </c>
      <c r="J79" s="38"/>
      <c r="K79" s="89">
        <f t="shared" si="13"/>
        <v>327760</v>
      </c>
      <c r="L79" s="31">
        <v>34</v>
      </c>
      <c r="M79" s="31">
        <f t="shared" si="8"/>
        <v>1360</v>
      </c>
    </row>
    <row r="80" spans="1:13" ht="15.75" x14ac:dyDescent="0.25">
      <c r="A80" s="14" t="s">
        <v>97</v>
      </c>
      <c r="B80" s="21" t="s">
        <v>441</v>
      </c>
      <c r="C80" s="22" t="s">
        <v>1589</v>
      </c>
      <c r="D80" s="27">
        <f t="shared" si="0"/>
        <v>337400</v>
      </c>
      <c r="E80" s="35">
        <f t="shared" si="9"/>
        <v>248454</v>
      </c>
      <c r="F80" s="35">
        <f t="shared" si="10"/>
        <v>83977</v>
      </c>
      <c r="G80" s="35">
        <f t="shared" si="11"/>
        <v>4969</v>
      </c>
      <c r="H80" s="11">
        <v>0</v>
      </c>
      <c r="I80" s="92">
        <f t="shared" si="12"/>
        <v>0.875</v>
      </c>
      <c r="J80" s="38"/>
      <c r="K80" s="89">
        <f t="shared" si="13"/>
        <v>337400</v>
      </c>
      <c r="L80" s="31">
        <v>35</v>
      </c>
      <c r="M80" s="31">
        <f t="shared" si="8"/>
        <v>1400</v>
      </c>
    </row>
    <row r="81" spans="1:13" ht="15.75" x14ac:dyDescent="0.25">
      <c r="A81" s="14" t="s">
        <v>98</v>
      </c>
      <c r="B81" s="21" t="s">
        <v>443</v>
      </c>
      <c r="C81" s="22" t="s">
        <v>1591</v>
      </c>
      <c r="D81" s="27">
        <f t="shared" si="0"/>
        <v>347040</v>
      </c>
      <c r="E81" s="35">
        <f t="shared" si="9"/>
        <v>255552</v>
      </c>
      <c r="F81" s="35">
        <f t="shared" si="10"/>
        <v>86377</v>
      </c>
      <c r="G81" s="35">
        <f t="shared" si="11"/>
        <v>5111</v>
      </c>
      <c r="H81" s="11">
        <v>0</v>
      </c>
      <c r="I81" s="92">
        <f t="shared" si="12"/>
        <v>0.9</v>
      </c>
      <c r="J81" s="38"/>
      <c r="K81" s="89">
        <f t="shared" si="13"/>
        <v>347040</v>
      </c>
      <c r="L81" s="31">
        <v>36</v>
      </c>
      <c r="M81" s="31">
        <f t="shared" si="8"/>
        <v>1440</v>
      </c>
    </row>
    <row r="82" spans="1:13" ht="15.75" x14ac:dyDescent="0.25">
      <c r="A82" s="14" t="s">
        <v>99</v>
      </c>
      <c r="B82" s="21" t="s">
        <v>445</v>
      </c>
      <c r="C82" s="22" t="s">
        <v>1593</v>
      </c>
      <c r="D82" s="27">
        <f t="shared" si="0"/>
        <v>356680</v>
      </c>
      <c r="E82" s="35">
        <f t="shared" si="9"/>
        <v>262651</v>
      </c>
      <c r="F82" s="35">
        <f t="shared" si="10"/>
        <v>88776</v>
      </c>
      <c r="G82" s="35">
        <f t="shared" si="11"/>
        <v>5253</v>
      </c>
      <c r="H82" s="11">
        <v>0</v>
      </c>
      <c r="I82" s="92">
        <f t="shared" si="12"/>
        <v>0.92500000000000004</v>
      </c>
      <c r="J82" s="38"/>
      <c r="K82" s="89">
        <f t="shared" si="13"/>
        <v>356680</v>
      </c>
      <c r="L82" s="31">
        <v>37</v>
      </c>
      <c r="M82" s="31">
        <f t="shared" si="8"/>
        <v>1480</v>
      </c>
    </row>
    <row r="83" spans="1:13" ht="15.75" x14ac:dyDescent="0.25">
      <c r="A83" s="14" t="s">
        <v>100</v>
      </c>
      <c r="B83" s="21" t="s">
        <v>447</v>
      </c>
      <c r="C83" s="22" t="s">
        <v>1595</v>
      </c>
      <c r="D83" s="27">
        <f t="shared" si="0"/>
        <v>366320</v>
      </c>
      <c r="E83" s="35">
        <f t="shared" si="9"/>
        <v>269750</v>
      </c>
      <c r="F83" s="35">
        <f t="shared" si="10"/>
        <v>91175</v>
      </c>
      <c r="G83" s="35">
        <f t="shared" si="11"/>
        <v>5395</v>
      </c>
      <c r="H83" s="11">
        <v>0</v>
      </c>
      <c r="I83" s="92">
        <f t="shared" si="12"/>
        <v>0.95</v>
      </c>
      <c r="J83" s="38"/>
      <c r="K83" s="89">
        <f t="shared" si="13"/>
        <v>366320</v>
      </c>
      <c r="L83" s="31">
        <v>38</v>
      </c>
      <c r="M83" s="31">
        <f t="shared" si="8"/>
        <v>1520</v>
      </c>
    </row>
    <row r="84" spans="1:13" ht="15.75" x14ac:dyDescent="0.25">
      <c r="A84" s="14" t="s">
        <v>101</v>
      </c>
      <c r="B84" s="21" t="s">
        <v>449</v>
      </c>
      <c r="C84" s="22" t="s">
        <v>1597</v>
      </c>
      <c r="D84" s="27">
        <f t="shared" ref="D84:D147" si="14">ROUND(K84,0)</f>
        <v>375960</v>
      </c>
      <c r="E84" s="35">
        <f t="shared" si="9"/>
        <v>276848</v>
      </c>
      <c r="F84" s="35">
        <f t="shared" si="10"/>
        <v>93575</v>
      </c>
      <c r="G84" s="35">
        <f t="shared" si="11"/>
        <v>5537</v>
      </c>
      <c r="H84" s="11">
        <v>0</v>
      </c>
      <c r="I84" s="92">
        <f t="shared" si="12"/>
        <v>0.97499999999999998</v>
      </c>
      <c r="J84" s="38"/>
      <c r="K84" s="89">
        <f t="shared" si="13"/>
        <v>375960</v>
      </c>
      <c r="L84" s="31">
        <v>39</v>
      </c>
      <c r="M84" s="31">
        <f t="shared" si="8"/>
        <v>1560</v>
      </c>
    </row>
    <row r="85" spans="1:13" ht="15.75" x14ac:dyDescent="0.25">
      <c r="A85" s="14" t="s">
        <v>102</v>
      </c>
      <c r="B85" s="21" t="s">
        <v>451</v>
      </c>
      <c r="C85" s="22" t="s">
        <v>1599</v>
      </c>
      <c r="D85" s="27">
        <f t="shared" si="14"/>
        <v>385600</v>
      </c>
      <c r="E85" s="35">
        <f t="shared" si="9"/>
        <v>283947</v>
      </c>
      <c r="F85" s="35">
        <f t="shared" si="10"/>
        <v>95974</v>
      </c>
      <c r="G85" s="35">
        <f t="shared" si="11"/>
        <v>5679</v>
      </c>
      <c r="H85" s="11">
        <v>0</v>
      </c>
      <c r="I85" s="92">
        <f t="shared" si="12"/>
        <v>1</v>
      </c>
      <c r="J85" s="38"/>
      <c r="K85" s="89">
        <f t="shared" si="13"/>
        <v>385600</v>
      </c>
      <c r="L85" s="31">
        <v>40</v>
      </c>
      <c r="M85" s="31">
        <f t="shared" si="8"/>
        <v>1600</v>
      </c>
    </row>
    <row r="86" spans="1:13" ht="15.75" x14ac:dyDescent="0.25">
      <c r="A86" s="14" t="s">
        <v>103</v>
      </c>
      <c r="B86" s="21" t="s">
        <v>104</v>
      </c>
      <c r="C86" s="22" t="s">
        <v>1521</v>
      </c>
      <c r="D86" s="27">
        <f t="shared" si="14"/>
        <v>9640</v>
      </c>
      <c r="E86" s="35">
        <f t="shared" si="9"/>
        <v>7099</v>
      </c>
      <c r="F86" s="35">
        <f t="shared" si="10"/>
        <v>2399</v>
      </c>
      <c r="G86" s="35">
        <f t="shared" si="11"/>
        <v>142</v>
      </c>
      <c r="H86" s="11">
        <v>0</v>
      </c>
      <c r="I86" s="92">
        <f t="shared" si="12"/>
        <v>2.5000000000000001E-2</v>
      </c>
      <c r="J86" s="38"/>
      <c r="K86" s="89">
        <f t="shared" si="13"/>
        <v>9640</v>
      </c>
      <c r="L86" s="31">
        <v>1</v>
      </c>
      <c r="M86" s="31">
        <f>L86*40</f>
        <v>40</v>
      </c>
    </row>
    <row r="87" spans="1:13" ht="15.75" x14ac:dyDescent="0.25">
      <c r="A87" s="14" t="s">
        <v>105</v>
      </c>
      <c r="B87" s="21" t="s">
        <v>106</v>
      </c>
      <c r="C87" s="22" t="s">
        <v>1523</v>
      </c>
      <c r="D87" s="27">
        <f t="shared" si="14"/>
        <v>19280</v>
      </c>
      <c r="E87" s="35">
        <f t="shared" si="9"/>
        <v>14197</v>
      </c>
      <c r="F87" s="35">
        <f t="shared" si="10"/>
        <v>4799</v>
      </c>
      <c r="G87" s="35">
        <f t="shared" si="11"/>
        <v>284</v>
      </c>
      <c r="H87" s="11">
        <v>0</v>
      </c>
      <c r="I87" s="92">
        <f t="shared" si="12"/>
        <v>0.05</v>
      </c>
      <c r="J87" s="38"/>
      <c r="K87" s="89">
        <f t="shared" si="13"/>
        <v>19280</v>
      </c>
      <c r="L87" s="31">
        <v>2</v>
      </c>
      <c r="M87" s="31">
        <f t="shared" si="8"/>
        <v>80</v>
      </c>
    </row>
    <row r="88" spans="1:13" ht="15.75" x14ac:dyDescent="0.25">
      <c r="A88" s="14" t="s">
        <v>107</v>
      </c>
      <c r="B88" s="21" t="s">
        <v>108</v>
      </c>
      <c r="C88" s="22" t="s">
        <v>1525</v>
      </c>
      <c r="D88" s="27">
        <f t="shared" si="14"/>
        <v>28920</v>
      </c>
      <c r="E88" s="35">
        <f t="shared" si="9"/>
        <v>21296</v>
      </c>
      <c r="F88" s="35">
        <f t="shared" si="10"/>
        <v>7198</v>
      </c>
      <c r="G88" s="35">
        <f t="shared" si="11"/>
        <v>426</v>
      </c>
      <c r="H88" s="11">
        <v>0</v>
      </c>
      <c r="I88" s="92">
        <f t="shared" si="12"/>
        <v>7.4999999999999997E-2</v>
      </c>
      <c r="J88" s="38"/>
      <c r="K88" s="89">
        <f t="shared" si="13"/>
        <v>28920</v>
      </c>
      <c r="L88" s="31">
        <v>3</v>
      </c>
      <c r="M88" s="31">
        <f t="shared" si="8"/>
        <v>120</v>
      </c>
    </row>
    <row r="89" spans="1:13" ht="15.75" x14ac:dyDescent="0.25">
      <c r="A89" s="14" t="s">
        <v>109</v>
      </c>
      <c r="B89" s="21" t="s">
        <v>110</v>
      </c>
      <c r="C89" s="22" t="s">
        <v>1527</v>
      </c>
      <c r="D89" s="27">
        <f t="shared" si="14"/>
        <v>38560</v>
      </c>
      <c r="E89" s="35">
        <f t="shared" si="9"/>
        <v>28395</v>
      </c>
      <c r="F89" s="35">
        <f t="shared" si="10"/>
        <v>9597</v>
      </c>
      <c r="G89" s="35">
        <f t="shared" si="11"/>
        <v>568</v>
      </c>
      <c r="H89" s="11">
        <v>0</v>
      </c>
      <c r="I89" s="92">
        <f t="shared" si="12"/>
        <v>0.1</v>
      </c>
      <c r="J89" s="38"/>
      <c r="K89" s="89">
        <f t="shared" si="13"/>
        <v>38560</v>
      </c>
      <c r="L89" s="31">
        <v>4</v>
      </c>
      <c r="M89" s="31">
        <f t="shared" si="8"/>
        <v>160</v>
      </c>
    </row>
    <row r="90" spans="1:13" ht="15.75" x14ac:dyDescent="0.25">
      <c r="A90" s="14" t="s">
        <v>111</v>
      </c>
      <c r="B90" s="21" t="s">
        <v>112</v>
      </c>
      <c r="C90" s="22" t="s">
        <v>1529</v>
      </c>
      <c r="D90" s="27">
        <f t="shared" si="14"/>
        <v>48200</v>
      </c>
      <c r="E90" s="35">
        <f t="shared" si="9"/>
        <v>35493</v>
      </c>
      <c r="F90" s="35">
        <f t="shared" si="10"/>
        <v>11997</v>
      </c>
      <c r="G90" s="35">
        <f t="shared" si="11"/>
        <v>710</v>
      </c>
      <c r="H90" s="11">
        <v>0</v>
      </c>
      <c r="I90" s="92">
        <f t="shared" si="12"/>
        <v>0.125</v>
      </c>
      <c r="J90" s="38"/>
      <c r="K90" s="89">
        <f t="shared" si="13"/>
        <v>48200</v>
      </c>
      <c r="L90" s="31">
        <v>5</v>
      </c>
      <c r="M90" s="31">
        <f t="shared" si="8"/>
        <v>200</v>
      </c>
    </row>
    <row r="91" spans="1:13" ht="15.75" x14ac:dyDescent="0.25">
      <c r="A91" s="14" t="s">
        <v>113</v>
      </c>
      <c r="B91" s="21" t="s">
        <v>114</v>
      </c>
      <c r="C91" s="22" t="s">
        <v>1531</v>
      </c>
      <c r="D91" s="27">
        <f t="shared" si="14"/>
        <v>57840</v>
      </c>
      <c r="E91" s="35">
        <f t="shared" si="9"/>
        <v>42592</v>
      </c>
      <c r="F91" s="35">
        <f t="shared" si="10"/>
        <v>14396</v>
      </c>
      <c r="G91" s="35">
        <f t="shared" si="11"/>
        <v>852</v>
      </c>
      <c r="H91" s="11">
        <v>0</v>
      </c>
      <c r="I91" s="92">
        <f t="shared" si="12"/>
        <v>0.15</v>
      </c>
      <c r="J91" s="38"/>
      <c r="K91" s="89">
        <f t="shared" si="13"/>
        <v>57840</v>
      </c>
      <c r="L91" s="31">
        <v>6</v>
      </c>
      <c r="M91" s="31">
        <f t="shared" si="8"/>
        <v>240</v>
      </c>
    </row>
    <row r="92" spans="1:13" ht="15.75" x14ac:dyDescent="0.25">
      <c r="A92" s="14" t="s">
        <v>115</v>
      </c>
      <c r="B92" s="21" t="s">
        <v>116</v>
      </c>
      <c r="C92" s="22" t="s">
        <v>1533</v>
      </c>
      <c r="D92" s="27">
        <f t="shared" si="14"/>
        <v>67480</v>
      </c>
      <c r="E92" s="35">
        <f t="shared" si="9"/>
        <v>49691</v>
      </c>
      <c r="F92" s="35">
        <f t="shared" si="10"/>
        <v>16795</v>
      </c>
      <c r="G92" s="35">
        <f t="shared" si="11"/>
        <v>994</v>
      </c>
      <c r="H92" s="11">
        <v>0</v>
      </c>
      <c r="I92" s="92">
        <f t="shared" si="12"/>
        <v>0.17499999999999999</v>
      </c>
      <c r="J92" s="38"/>
      <c r="K92" s="89">
        <f t="shared" si="13"/>
        <v>67480</v>
      </c>
      <c r="L92" s="31">
        <v>7</v>
      </c>
      <c r="M92" s="31">
        <f t="shared" si="8"/>
        <v>280</v>
      </c>
    </row>
    <row r="93" spans="1:13" ht="15.75" x14ac:dyDescent="0.25">
      <c r="A93" s="14" t="s">
        <v>117</v>
      </c>
      <c r="B93" s="21" t="s">
        <v>118</v>
      </c>
      <c r="C93" s="22" t="s">
        <v>1535</v>
      </c>
      <c r="D93" s="27">
        <f t="shared" si="14"/>
        <v>77120</v>
      </c>
      <c r="E93" s="35">
        <f t="shared" si="9"/>
        <v>56789</v>
      </c>
      <c r="F93" s="35">
        <f t="shared" si="10"/>
        <v>19195</v>
      </c>
      <c r="G93" s="35">
        <f t="shared" si="11"/>
        <v>1136</v>
      </c>
      <c r="H93" s="11">
        <v>0</v>
      </c>
      <c r="I93" s="92">
        <f t="shared" si="12"/>
        <v>0.2</v>
      </c>
      <c r="J93" s="38"/>
      <c r="K93" s="89">
        <f t="shared" si="13"/>
        <v>77120</v>
      </c>
      <c r="L93" s="31">
        <v>8</v>
      </c>
      <c r="M93" s="31">
        <f t="shared" si="8"/>
        <v>320</v>
      </c>
    </row>
    <row r="94" spans="1:13" ht="15.75" x14ac:dyDescent="0.25">
      <c r="A94" s="14" t="s">
        <v>119</v>
      </c>
      <c r="B94" s="21" t="s">
        <v>120</v>
      </c>
      <c r="C94" s="22" t="s">
        <v>1537</v>
      </c>
      <c r="D94" s="27">
        <f t="shared" si="14"/>
        <v>86760</v>
      </c>
      <c r="E94" s="35">
        <f t="shared" si="9"/>
        <v>63888</v>
      </c>
      <c r="F94" s="35">
        <f t="shared" si="10"/>
        <v>21594</v>
      </c>
      <c r="G94" s="35">
        <f t="shared" si="11"/>
        <v>1278</v>
      </c>
      <c r="H94" s="11">
        <v>0</v>
      </c>
      <c r="I94" s="92">
        <f t="shared" si="12"/>
        <v>0.22500000000000001</v>
      </c>
      <c r="J94" s="38"/>
      <c r="K94" s="89">
        <f t="shared" si="13"/>
        <v>86760</v>
      </c>
      <c r="L94" s="31">
        <v>9</v>
      </c>
      <c r="M94" s="31">
        <f t="shared" si="8"/>
        <v>360</v>
      </c>
    </row>
    <row r="95" spans="1:13" ht="15.75" x14ac:dyDescent="0.25">
      <c r="A95" s="14" t="s">
        <v>121</v>
      </c>
      <c r="B95" s="21" t="s">
        <v>122</v>
      </c>
      <c r="C95" s="22" t="s">
        <v>1539</v>
      </c>
      <c r="D95" s="27">
        <f t="shared" si="14"/>
        <v>96400</v>
      </c>
      <c r="E95" s="35">
        <f t="shared" si="9"/>
        <v>70987</v>
      </c>
      <c r="F95" s="35">
        <f t="shared" si="10"/>
        <v>23993</v>
      </c>
      <c r="G95" s="35">
        <f t="shared" si="11"/>
        <v>1420</v>
      </c>
      <c r="H95" s="11">
        <v>0</v>
      </c>
      <c r="I95" s="92">
        <f t="shared" si="12"/>
        <v>0.25</v>
      </c>
      <c r="J95" s="38"/>
      <c r="K95" s="89">
        <f t="shared" si="13"/>
        <v>96400</v>
      </c>
      <c r="L95" s="31">
        <v>10</v>
      </c>
      <c r="M95" s="31">
        <f t="shared" si="8"/>
        <v>400</v>
      </c>
    </row>
    <row r="96" spans="1:13" ht="15.75" x14ac:dyDescent="0.25">
      <c r="A96" s="14" t="s">
        <v>123</v>
      </c>
      <c r="B96" s="21" t="s">
        <v>124</v>
      </c>
      <c r="C96" s="22" t="s">
        <v>1541</v>
      </c>
      <c r="D96" s="27">
        <f t="shared" si="14"/>
        <v>106040</v>
      </c>
      <c r="E96" s="35">
        <f t="shared" si="9"/>
        <v>78085</v>
      </c>
      <c r="F96" s="35">
        <f t="shared" si="10"/>
        <v>26393</v>
      </c>
      <c r="G96" s="35">
        <f t="shared" si="11"/>
        <v>1562</v>
      </c>
      <c r="H96" s="11">
        <v>0</v>
      </c>
      <c r="I96" s="92">
        <f t="shared" si="12"/>
        <v>0.27500000000000002</v>
      </c>
      <c r="J96" s="38"/>
      <c r="K96" s="89">
        <f t="shared" si="13"/>
        <v>106040</v>
      </c>
      <c r="L96" s="31">
        <v>11</v>
      </c>
      <c r="M96" s="31">
        <f t="shared" si="8"/>
        <v>440</v>
      </c>
    </row>
    <row r="97" spans="1:13" ht="15.75" x14ac:dyDescent="0.25">
      <c r="A97" s="14" t="s">
        <v>125</v>
      </c>
      <c r="B97" s="21" t="s">
        <v>126</v>
      </c>
      <c r="C97" s="22" t="s">
        <v>1543</v>
      </c>
      <c r="D97" s="27">
        <f t="shared" si="14"/>
        <v>115680</v>
      </c>
      <c r="E97" s="35">
        <f t="shared" si="9"/>
        <v>85184</v>
      </c>
      <c r="F97" s="35">
        <f t="shared" si="10"/>
        <v>28792</v>
      </c>
      <c r="G97" s="35">
        <f t="shared" si="11"/>
        <v>1704</v>
      </c>
      <c r="H97" s="11">
        <v>0</v>
      </c>
      <c r="I97" s="92">
        <f t="shared" si="12"/>
        <v>0.3</v>
      </c>
      <c r="J97" s="38"/>
      <c r="K97" s="89">
        <f t="shared" si="13"/>
        <v>115680</v>
      </c>
      <c r="L97" s="31">
        <v>12</v>
      </c>
      <c r="M97" s="31">
        <f t="shared" si="8"/>
        <v>480</v>
      </c>
    </row>
    <row r="98" spans="1:13" ht="15.75" x14ac:dyDescent="0.25">
      <c r="A98" s="14" t="s">
        <v>127</v>
      </c>
      <c r="B98" s="21" t="s">
        <v>128</v>
      </c>
      <c r="C98" s="22" t="s">
        <v>1545</v>
      </c>
      <c r="D98" s="27">
        <f t="shared" si="14"/>
        <v>125320</v>
      </c>
      <c r="E98" s="35">
        <f t="shared" si="9"/>
        <v>92283</v>
      </c>
      <c r="F98" s="35">
        <f t="shared" si="10"/>
        <v>31191</v>
      </c>
      <c r="G98" s="35">
        <f t="shared" si="11"/>
        <v>1846</v>
      </c>
      <c r="H98" s="11">
        <v>0</v>
      </c>
      <c r="I98" s="92">
        <f t="shared" si="12"/>
        <v>0.32500000000000001</v>
      </c>
      <c r="J98" s="38"/>
      <c r="K98" s="89">
        <f t="shared" si="13"/>
        <v>125320</v>
      </c>
      <c r="L98" s="31">
        <v>13</v>
      </c>
      <c r="M98" s="31">
        <f t="shared" si="8"/>
        <v>520</v>
      </c>
    </row>
    <row r="99" spans="1:13" ht="15.75" x14ac:dyDescent="0.25">
      <c r="A99" s="14" t="s">
        <v>129</v>
      </c>
      <c r="B99" s="21" t="s">
        <v>130</v>
      </c>
      <c r="C99" s="22" t="s">
        <v>1547</v>
      </c>
      <c r="D99" s="27">
        <f t="shared" si="14"/>
        <v>134960</v>
      </c>
      <c r="E99" s="35">
        <f t="shared" si="9"/>
        <v>99381</v>
      </c>
      <c r="F99" s="35">
        <f t="shared" si="10"/>
        <v>33591</v>
      </c>
      <c r="G99" s="35">
        <f t="shared" si="11"/>
        <v>1988</v>
      </c>
      <c r="H99" s="11">
        <v>0</v>
      </c>
      <c r="I99" s="92">
        <f t="shared" si="12"/>
        <v>0.35</v>
      </c>
      <c r="J99" s="38"/>
      <c r="K99" s="89">
        <f t="shared" si="13"/>
        <v>134960</v>
      </c>
      <c r="L99" s="31">
        <v>14</v>
      </c>
      <c r="M99" s="31">
        <f t="shared" si="8"/>
        <v>560</v>
      </c>
    </row>
    <row r="100" spans="1:13" ht="15.75" x14ac:dyDescent="0.25">
      <c r="A100" s="14" t="s">
        <v>131</v>
      </c>
      <c r="B100" s="21" t="s">
        <v>132</v>
      </c>
      <c r="C100" s="22" t="s">
        <v>1549</v>
      </c>
      <c r="D100" s="27">
        <f t="shared" si="14"/>
        <v>144600</v>
      </c>
      <c r="E100" s="35">
        <f t="shared" si="9"/>
        <v>106480</v>
      </c>
      <c r="F100" s="35">
        <f t="shared" si="10"/>
        <v>35990</v>
      </c>
      <c r="G100" s="35">
        <f t="shared" si="11"/>
        <v>2130</v>
      </c>
      <c r="H100" s="11">
        <v>0</v>
      </c>
      <c r="I100" s="92">
        <f t="shared" si="12"/>
        <v>0.375</v>
      </c>
      <c r="J100" s="38"/>
      <c r="K100" s="89">
        <f t="shared" si="13"/>
        <v>144600</v>
      </c>
      <c r="L100" s="31">
        <v>15</v>
      </c>
      <c r="M100" s="31">
        <f t="shared" si="8"/>
        <v>600</v>
      </c>
    </row>
    <row r="101" spans="1:13" ht="15.75" x14ac:dyDescent="0.25">
      <c r="A101" s="14" t="s">
        <v>133</v>
      </c>
      <c r="B101" s="21" t="s">
        <v>134</v>
      </c>
      <c r="C101" s="22" t="s">
        <v>1551</v>
      </c>
      <c r="D101" s="27">
        <f t="shared" si="14"/>
        <v>154240</v>
      </c>
      <c r="E101" s="35">
        <f t="shared" si="9"/>
        <v>113579</v>
      </c>
      <c r="F101" s="35">
        <f t="shared" si="10"/>
        <v>38389</v>
      </c>
      <c r="G101" s="35">
        <f t="shared" si="11"/>
        <v>2272</v>
      </c>
      <c r="H101" s="11">
        <v>0</v>
      </c>
      <c r="I101" s="92">
        <f t="shared" si="12"/>
        <v>0.4</v>
      </c>
      <c r="J101" s="38"/>
      <c r="K101" s="89">
        <f t="shared" si="13"/>
        <v>154240</v>
      </c>
      <c r="L101" s="31">
        <v>16</v>
      </c>
      <c r="M101" s="31">
        <f t="shared" si="8"/>
        <v>640</v>
      </c>
    </row>
    <row r="102" spans="1:13" ht="15.75" x14ac:dyDescent="0.25">
      <c r="A102" s="14" t="s">
        <v>135</v>
      </c>
      <c r="B102" s="21" t="s">
        <v>136</v>
      </c>
      <c r="C102" s="22" t="s">
        <v>1553</v>
      </c>
      <c r="D102" s="27">
        <f t="shared" si="14"/>
        <v>163880</v>
      </c>
      <c r="E102" s="35">
        <f t="shared" si="9"/>
        <v>120677</v>
      </c>
      <c r="F102" s="35">
        <f t="shared" si="10"/>
        <v>40789</v>
      </c>
      <c r="G102" s="35">
        <f t="shared" si="11"/>
        <v>2414</v>
      </c>
      <c r="H102" s="11">
        <v>0</v>
      </c>
      <c r="I102" s="92">
        <f t="shared" si="12"/>
        <v>0.42499999999999999</v>
      </c>
      <c r="J102" s="38"/>
      <c r="K102" s="89">
        <f t="shared" si="13"/>
        <v>163880</v>
      </c>
      <c r="L102" s="31">
        <v>17</v>
      </c>
      <c r="M102" s="31">
        <f t="shared" si="8"/>
        <v>680</v>
      </c>
    </row>
    <row r="103" spans="1:13" ht="15.75" x14ac:dyDescent="0.25">
      <c r="A103" s="14" t="s">
        <v>137</v>
      </c>
      <c r="B103" s="21" t="s">
        <v>138</v>
      </c>
      <c r="C103" s="22" t="s">
        <v>1555</v>
      </c>
      <c r="D103" s="27">
        <f t="shared" si="14"/>
        <v>173520</v>
      </c>
      <c r="E103" s="35">
        <f t="shared" si="9"/>
        <v>127776</v>
      </c>
      <c r="F103" s="35">
        <f t="shared" si="10"/>
        <v>43188</v>
      </c>
      <c r="G103" s="35">
        <f t="shared" si="11"/>
        <v>2556</v>
      </c>
      <c r="H103" s="11">
        <v>0</v>
      </c>
      <c r="I103" s="92">
        <f t="shared" si="12"/>
        <v>0.45</v>
      </c>
      <c r="J103" s="38"/>
      <c r="K103" s="89">
        <f t="shared" si="13"/>
        <v>173520</v>
      </c>
      <c r="L103" s="31">
        <v>18</v>
      </c>
      <c r="M103" s="31">
        <f t="shared" si="8"/>
        <v>720</v>
      </c>
    </row>
    <row r="104" spans="1:13" ht="15.75" x14ac:dyDescent="0.25">
      <c r="A104" s="14" t="s">
        <v>139</v>
      </c>
      <c r="B104" s="21" t="s">
        <v>140</v>
      </c>
      <c r="C104" s="22" t="s">
        <v>1557</v>
      </c>
      <c r="D104" s="27">
        <f t="shared" si="14"/>
        <v>183160</v>
      </c>
      <c r="E104" s="35">
        <f t="shared" si="9"/>
        <v>134875</v>
      </c>
      <c r="F104" s="35">
        <f t="shared" si="10"/>
        <v>45588</v>
      </c>
      <c r="G104" s="35">
        <f t="shared" si="11"/>
        <v>2697</v>
      </c>
      <c r="H104" s="11">
        <v>0</v>
      </c>
      <c r="I104" s="92">
        <f t="shared" si="12"/>
        <v>0.47499999999999998</v>
      </c>
      <c r="J104" s="38"/>
      <c r="K104" s="89">
        <f t="shared" si="13"/>
        <v>183160</v>
      </c>
      <c r="L104" s="31">
        <v>19</v>
      </c>
      <c r="M104" s="31">
        <f t="shared" si="8"/>
        <v>760</v>
      </c>
    </row>
    <row r="105" spans="1:13" ht="15.75" x14ac:dyDescent="0.25">
      <c r="A105" s="14" t="s">
        <v>141</v>
      </c>
      <c r="B105" s="21" t="s">
        <v>142</v>
      </c>
      <c r="C105" s="22" t="s">
        <v>1559</v>
      </c>
      <c r="D105" s="27">
        <f t="shared" si="14"/>
        <v>192800</v>
      </c>
      <c r="E105" s="35">
        <f t="shared" si="9"/>
        <v>141973</v>
      </c>
      <c r="F105" s="35">
        <f t="shared" si="10"/>
        <v>47988</v>
      </c>
      <c r="G105" s="35">
        <f t="shared" si="11"/>
        <v>2839</v>
      </c>
      <c r="H105" s="11">
        <v>0</v>
      </c>
      <c r="I105" s="92">
        <f t="shared" si="12"/>
        <v>0.5</v>
      </c>
      <c r="J105" s="38"/>
      <c r="K105" s="89">
        <f t="shared" si="13"/>
        <v>192800</v>
      </c>
      <c r="L105" s="31">
        <v>20</v>
      </c>
      <c r="M105" s="31">
        <f t="shared" si="8"/>
        <v>800</v>
      </c>
    </row>
    <row r="106" spans="1:13" ht="15.75" x14ac:dyDescent="0.25">
      <c r="A106" s="14" t="s">
        <v>143</v>
      </c>
      <c r="B106" s="21" t="s">
        <v>144</v>
      </c>
      <c r="C106" s="22" t="s">
        <v>1561</v>
      </c>
      <c r="D106" s="27">
        <f t="shared" si="14"/>
        <v>202440</v>
      </c>
      <c r="E106" s="35">
        <f t="shared" si="9"/>
        <v>149072</v>
      </c>
      <c r="F106" s="35">
        <f t="shared" si="10"/>
        <v>50387</v>
      </c>
      <c r="G106" s="35">
        <f t="shared" si="11"/>
        <v>2981</v>
      </c>
      <c r="H106" s="11">
        <v>0</v>
      </c>
      <c r="I106" s="92">
        <f t="shared" si="12"/>
        <v>0.52500000000000002</v>
      </c>
      <c r="J106" s="38"/>
      <c r="K106" s="89">
        <f t="shared" si="13"/>
        <v>202440</v>
      </c>
      <c r="L106" s="31">
        <v>21</v>
      </c>
      <c r="M106" s="31">
        <f t="shared" si="8"/>
        <v>840</v>
      </c>
    </row>
    <row r="107" spans="1:13" ht="15.75" x14ac:dyDescent="0.25">
      <c r="A107" s="14" t="s">
        <v>145</v>
      </c>
      <c r="B107" s="21" t="s">
        <v>146</v>
      </c>
      <c r="C107" s="22" t="s">
        <v>1563</v>
      </c>
      <c r="D107" s="27">
        <f t="shared" si="14"/>
        <v>212080</v>
      </c>
      <c r="E107" s="35">
        <f t="shared" si="9"/>
        <v>156171</v>
      </c>
      <c r="F107" s="35">
        <f t="shared" si="10"/>
        <v>52786</v>
      </c>
      <c r="G107" s="35">
        <f t="shared" si="11"/>
        <v>3123</v>
      </c>
      <c r="H107" s="11">
        <v>0</v>
      </c>
      <c r="I107" s="92">
        <f t="shared" si="12"/>
        <v>0.55000000000000004</v>
      </c>
      <c r="J107" s="38"/>
      <c r="K107" s="89">
        <f t="shared" si="13"/>
        <v>212080</v>
      </c>
      <c r="L107" s="31">
        <v>22</v>
      </c>
      <c r="M107" s="31">
        <f t="shared" si="8"/>
        <v>880</v>
      </c>
    </row>
    <row r="108" spans="1:13" ht="15.75" x14ac:dyDescent="0.25">
      <c r="A108" s="14" t="s">
        <v>147</v>
      </c>
      <c r="B108" s="21" t="s">
        <v>148</v>
      </c>
      <c r="C108" s="22" t="s">
        <v>1565</v>
      </c>
      <c r="D108" s="27">
        <f t="shared" si="14"/>
        <v>221720</v>
      </c>
      <c r="E108" s="35">
        <f t="shared" si="9"/>
        <v>163270</v>
      </c>
      <c r="F108" s="35">
        <f t="shared" si="10"/>
        <v>55185</v>
      </c>
      <c r="G108" s="35">
        <f t="shared" si="11"/>
        <v>3265</v>
      </c>
      <c r="H108" s="11">
        <v>0</v>
      </c>
      <c r="I108" s="92">
        <f t="shared" si="12"/>
        <v>0.57499999999999996</v>
      </c>
      <c r="J108" s="38"/>
      <c r="K108" s="89">
        <f t="shared" si="13"/>
        <v>221720</v>
      </c>
      <c r="L108" s="31">
        <v>23</v>
      </c>
      <c r="M108" s="31">
        <f t="shared" si="8"/>
        <v>920</v>
      </c>
    </row>
    <row r="109" spans="1:13" ht="15.75" x14ac:dyDescent="0.25">
      <c r="A109" s="14" t="s">
        <v>149</v>
      </c>
      <c r="B109" s="21" t="s">
        <v>150</v>
      </c>
      <c r="C109" s="22" t="s">
        <v>1567</v>
      </c>
      <c r="D109" s="27">
        <f t="shared" si="14"/>
        <v>231360</v>
      </c>
      <c r="E109" s="35">
        <f t="shared" si="9"/>
        <v>170368</v>
      </c>
      <c r="F109" s="35">
        <f t="shared" si="10"/>
        <v>57585</v>
      </c>
      <c r="G109" s="35">
        <f t="shared" si="11"/>
        <v>3407</v>
      </c>
      <c r="H109" s="11">
        <v>0</v>
      </c>
      <c r="I109" s="92">
        <f t="shared" si="12"/>
        <v>0.6</v>
      </c>
      <c r="J109" s="38"/>
      <c r="K109" s="89">
        <f t="shared" si="13"/>
        <v>231360</v>
      </c>
      <c r="L109" s="31">
        <v>24</v>
      </c>
      <c r="M109" s="31">
        <f t="shared" si="8"/>
        <v>960</v>
      </c>
    </row>
    <row r="110" spans="1:13" ht="15.75" x14ac:dyDescent="0.25">
      <c r="A110" s="14" t="s">
        <v>151</v>
      </c>
      <c r="B110" s="21" t="s">
        <v>152</v>
      </c>
      <c r="C110" s="22" t="s">
        <v>1569</v>
      </c>
      <c r="D110" s="27">
        <f t="shared" si="14"/>
        <v>241000</v>
      </c>
      <c r="E110" s="35">
        <f t="shared" si="9"/>
        <v>177467</v>
      </c>
      <c r="F110" s="35">
        <f t="shared" si="10"/>
        <v>59984</v>
      </c>
      <c r="G110" s="35">
        <f t="shared" si="11"/>
        <v>3549</v>
      </c>
      <c r="H110" s="11">
        <v>0</v>
      </c>
      <c r="I110" s="92">
        <f t="shared" si="12"/>
        <v>0.625</v>
      </c>
      <c r="J110" s="38"/>
      <c r="K110" s="89">
        <f t="shared" si="13"/>
        <v>241000</v>
      </c>
      <c r="L110" s="31">
        <v>25</v>
      </c>
      <c r="M110" s="31">
        <f t="shared" si="8"/>
        <v>1000</v>
      </c>
    </row>
    <row r="111" spans="1:13" ht="15.75" x14ac:dyDescent="0.25">
      <c r="A111" s="14" t="s">
        <v>153</v>
      </c>
      <c r="B111" s="21" t="s">
        <v>154</v>
      </c>
      <c r="C111" s="22" t="s">
        <v>1626</v>
      </c>
      <c r="D111" s="27">
        <f t="shared" si="14"/>
        <v>296100</v>
      </c>
      <c r="E111" s="35">
        <f t="shared" si="9"/>
        <v>218041</v>
      </c>
      <c r="F111" s="35">
        <f t="shared" si="10"/>
        <v>73698</v>
      </c>
      <c r="G111" s="35">
        <f t="shared" si="11"/>
        <v>4361</v>
      </c>
      <c r="H111" s="11">
        <v>0</v>
      </c>
      <c r="I111" s="92">
        <v>0.5</v>
      </c>
      <c r="J111" s="38"/>
      <c r="K111" s="89">
        <f>0.5*P1_</f>
        <v>296100</v>
      </c>
      <c r="L111" s="31"/>
    </row>
    <row r="112" spans="1:13" ht="15.75" x14ac:dyDescent="0.25">
      <c r="A112" s="14" t="s">
        <v>155</v>
      </c>
      <c r="B112" s="21" t="s">
        <v>1627</v>
      </c>
      <c r="C112" s="22" t="s">
        <v>1629</v>
      </c>
      <c r="D112" s="27">
        <f t="shared" si="14"/>
        <v>9640</v>
      </c>
      <c r="E112" s="35">
        <f t="shared" si="9"/>
        <v>7099</v>
      </c>
      <c r="F112" s="35">
        <f t="shared" si="10"/>
        <v>2399</v>
      </c>
      <c r="G112" s="35">
        <f t="shared" si="11"/>
        <v>142</v>
      </c>
      <c r="H112" s="11">
        <v>0</v>
      </c>
      <c r="I112" s="92">
        <f t="shared" ref="I112:I143" si="15">L112/40</f>
        <v>2.5000000000000001E-2</v>
      </c>
      <c r="J112" s="38"/>
      <c r="K112" s="89">
        <f t="shared" ref="K112:K143" si="16">M112*N1_</f>
        <v>9640</v>
      </c>
      <c r="L112" s="31">
        <v>1</v>
      </c>
      <c r="M112" s="31">
        <f>L112*40</f>
        <v>40</v>
      </c>
    </row>
    <row r="113" spans="1:13" ht="15.75" x14ac:dyDescent="0.25">
      <c r="A113" s="14" t="s">
        <v>156</v>
      </c>
      <c r="B113" s="21" t="s">
        <v>1630</v>
      </c>
      <c r="C113" s="22" t="s">
        <v>1632</v>
      </c>
      <c r="D113" s="27">
        <f t="shared" si="14"/>
        <v>19280</v>
      </c>
      <c r="E113" s="35">
        <f t="shared" si="9"/>
        <v>14197</v>
      </c>
      <c r="F113" s="35">
        <f t="shared" si="10"/>
        <v>4799</v>
      </c>
      <c r="G113" s="35">
        <f t="shared" si="11"/>
        <v>284</v>
      </c>
      <c r="H113" s="11">
        <v>0</v>
      </c>
      <c r="I113" s="92">
        <f t="shared" si="15"/>
        <v>0.05</v>
      </c>
      <c r="J113" s="38"/>
      <c r="K113" s="89">
        <f t="shared" si="16"/>
        <v>19280</v>
      </c>
      <c r="L113" s="31">
        <v>2</v>
      </c>
      <c r="M113" s="31">
        <f t="shared" ref="M113:M151" si="17">L113*40</f>
        <v>80</v>
      </c>
    </row>
    <row r="114" spans="1:13" ht="15.75" x14ac:dyDescent="0.25">
      <c r="A114" s="14" t="s">
        <v>157</v>
      </c>
      <c r="B114" s="21" t="s">
        <v>1633</v>
      </c>
      <c r="C114" s="22" t="s">
        <v>1635</v>
      </c>
      <c r="D114" s="27">
        <f t="shared" si="14"/>
        <v>28920</v>
      </c>
      <c r="E114" s="35">
        <f t="shared" si="9"/>
        <v>21296</v>
      </c>
      <c r="F114" s="35">
        <f t="shared" si="10"/>
        <v>7198</v>
      </c>
      <c r="G114" s="35">
        <f t="shared" si="11"/>
        <v>426</v>
      </c>
      <c r="H114" s="11">
        <v>0</v>
      </c>
      <c r="I114" s="92">
        <f t="shared" si="15"/>
        <v>7.4999999999999997E-2</v>
      </c>
      <c r="J114" s="38"/>
      <c r="K114" s="89">
        <f t="shared" si="16"/>
        <v>28920</v>
      </c>
      <c r="L114" s="31">
        <v>3</v>
      </c>
      <c r="M114" s="31">
        <f t="shared" si="17"/>
        <v>120</v>
      </c>
    </row>
    <row r="115" spans="1:13" ht="15.75" x14ac:dyDescent="0.25">
      <c r="A115" s="14" t="s">
        <v>158</v>
      </c>
      <c r="B115" s="21" t="s">
        <v>1636</v>
      </c>
      <c r="C115" s="22" t="s">
        <v>1638</v>
      </c>
      <c r="D115" s="27">
        <f t="shared" si="14"/>
        <v>38560</v>
      </c>
      <c r="E115" s="35">
        <f t="shared" si="9"/>
        <v>28395</v>
      </c>
      <c r="F115" s="35">
        <f t="shared" si="10"/>
        <v>9597</v>
      </c>
      <c r="G115" s="35">
        <f t="shared" si="11"/>
        <v>568</v>
      </c>
      <c r="H115" s="11">
        <v>0</v>
      </c>
      <c r="I115" s="92">
        <f t="shared" si="15"/>
        <v>0.1</v>
      </c>
      <c r="J115" s="38"/>
      <c r="K115" s="89">
        <f t="shared" si="16"/>
        <v>38560</v>
      </c>
      <c r="L115" s="31">
        <v>4</v>
      </c>
      <c r="M115" s="31">
        <f t="shared" si="17"/>
        <v>160</v>
      </c>
    </row>
    <row r="116" spans="1:13" ht="15.75" x14ac:dyDescent="0.25">
      <c r="A116" s="14" t="s">
        <v>159</v>
      </c>
      <c r="B116" s="21" t="s">
        <v>1639</v>
      </c>
      <c r="C116" s="22" t="s">
        <v>1641</v>
      </c>
      <c r="D116" s="27">
        <f t="shared" si="14"/>
        <v>48200</v>
      </c>
      <c r="E116" s="35">
        <f t="shared" si="9"/>
        <v>35493</v>
      </c>
      <c r="F116" s="35">
        <f t="shared" si="10"/>
        <v>11997</v>
      </c>
      <c r="G116" s="35">
        <f t="shared" si="11"/>
        <v>710</v>
      </c>
      <c r="H116" s="11">
        <v>0</v>
      </c>
      <c r="I116" s="92">
        <f t="shared" si="15"/>
        <v>0.125</v>
      </c>
      <c r="J116" s="38"/>
      <c r="K116" s="89">
        <f t="shared" si="16"/>
        <v>48200</v>
      </c>
      <c r="L116" s="31">
        <v>5</v>
      </c>
      <c r="M116" s="31">
        <f t="shared" si="17"/>
        <v>200</v>
      </c>
    </row>
    <row r="117" spans="1:13" ht="15.75" x14ac:dyDescent="0.25">
      <c r="A117" s="14" t="s">
        <v>160</v>
      </c>
      <c r="B117" s="21" t="s">
        <v>1642</v>
      </c>
      <c r="C117" s="22" t="s">
        <v>1644</v>
      </c>
      <c r="D117" s="27">
        <f t="shared" si="14"/>
        <v>57840</v>
      </c>
      <c r="E117" s="35">
        <f t="shared" si="9"/>
        <v>42592</v>
      </c>
      <c r="F117" s="35">
        <f t="shared" si="10"/>
        <v>14396</v>
      </c>
      <c r="G117" s="35">
        <f t="shared" si="11"/>
        <v>852</v>
      </c>
      <c r="H117" s="11">
        <v>0</v>
      </c>
      <c r="I117" s="92">
        <f t="shared" si="15"/>
        <v>0.15</v>
      </c>
      <c r="J117" s="38"/>
      <c r="K117" s="89">
        <f t="shared" si="16"/>
        <v>57840</v>
      </c>
      <c r="L117" s="31">
        <v>6</v>
      </c>
      <c r="M117" s="31">
        <f t="shared" si="17"/>
        <v>240</v>
      </c>
    </row>
    <row r="118" spans="1:13" ht="15.75" x14ac:dyDescent="0.25">
      <c r="A118" s="14" t="s">
        <v>161</v>
      </c>
      <c r="B118" s="21" t="s">
        <v>1645</v>
      </c>
      <c r="C118" s="22" t="s">
        <v>1647</v>
      </c>
      <c r="D118" s="27">
        <f t="shared" si="14"/>
        <v>67480</v>
      </c>
      <c r="E118" s="35">
        <f t="shared" si="9"/>
        <v>49691</v>
      </c>
      <c r="F118" s="35">
        <f t="shared" si="10"/>
        <v>16795</v>
      </c>
      <c r="G118" s="35">
        <f t="shared" si="11"/>
        <v>994</v>
      </c>
      <c r="H118" s="11">
        <v>0</v>
      </c>
      <c r="I118" s="92">
        <f t="shared" si="15"/>
        <v>0.17499999999999999</v>
      </c>
      <c r="J118" s="38"/>
      <c r="K118" s="89">
        <f t="shared" si="16"/>
        <v>67480</v>
      </c>
      <c r="L118" s="31">
        <v>7</v>
      </c>
      <c r="M118" s="31">
        <f t="shared" si="17"/>
        <v>280</v>
      </c>
    </row>
    <row r="119" spans="1:13" ht="15.75" x14ac:dyDescent="0.25">
      <c r="A119" s="14" t="s">
        <v>162</v>
      </c>
      <c r="B119" s="21" t="s">
        <v>1648</v>
      </c>
      <c r="C119" s="22" t="s">
        <v>1650</v>
      </c>
      <c r="D119" s="27">
        <f t="shared" si="14"/>
        <v>77120</v>
      </c>
      <c r="E119" s="35">
        <f t="shared" si="9"/>
        <v>56789</v>
      </c>
      <c r="F119" s="35">
        <f t="shared" si="10"/>
        <v>19195</v>
      </c>
      <c r="G119" s="35">
        <f t="shared" si="11"/>
        <v>1136</v>
      </c>
      <c r="H119" s="11">
        <v>0</v>
      </c>
      <c r="I119" s="92">
        <f t="shared" si="15"/>
        <v>0.2</v>
      </c>
      <c r="J119" s="38"/>
      <c r="K119" s="89">
        <f t="shared" si="16"/>
        <v>77120</v>
      </c>
      <c r="L119" s="31">
        <v>8</v>
      </c>
      <c r="M119" s="31">
        <f t="shared" si="17"/>
        <v>320</v>
      </c>
    </row>
    <row r="120" spans="1:13" ht="15.75" x14ac:dyDescent="0.25">
      <c r="A120" s="14" t="s">
        <v>163</v>
      </c>
      <c r="B120" s="21" t="s">
        <v>1651</v>
      </c>
      <c r="C120" s="22" t="s">
        <v>1653</v>
      </c>
      <c r="D120" s="27">
        <f t="shared" si="14"/>
        <v>86760</v>
      </c>
      <c r="E120" s="35">
        <f t="shared" si="9"/>
        <v>63888</v>
      </c>
      <c r="F120" s="35">
        <f t="shared" si="10"/>
        <v>21594</v>
      </c>
      <c r="G120" s="35">
        <f t="shared" si="11"/>
        <v>1278</v>
      </c>
      <c r="H120" s="11">
        <v>0</v>
      </c>
      <c r="I120" s="92">
        <f t="shared" si="15"/>
        <v>0.22500000000000001</v>
      </c>
      <c r="J120" s="38"/>
      <c r="K120" s="89">
        <f t="shared" si="16"/>
        <v>86760</v>
      </c>
      <c r="L120" s="31">
        <v>9</v>
      </c>
      <c r="M120" s="31">
        <f t="shared" si="17"/>
        <v>360</v>
      </c>
    </row>
    <row r="121" spans="1:13" ht="15.75" x14ac:dyDescent="0.25">
      <c r="A121" s="14" t="s">
        <v>164</v>
      </c>
      <c r="B121" s="21" t="s">
        <v>1654</v>
      </c>
      <c r="C121" s="22" t="s">
        <v>1656</v>
      </c>
      <c r="D121" s="27">
        <f t="shared" si="14"/>
        <v>96400</v>
      </c>
      <c r="E121" s="35">
        <f t="shared" si="9"/>
        <v>70987</v>
      </c>
      <c r="F121" s="35">
        <f t="shared" si="10"/>
        <v>23993</v>
      </c>
      <c r="G121" s="35">
        <f t="shared" si="11"/>
        <v>1420</v>
      </c>
      <c r="H121" s="11">
        <v>0</v>
      </c>
      <c r="I121" s="92">
        <f t="shared" si="15"/>
        <v>0.25</v>
      </c>
      <c r="J121" s="38"/>
      <c r="K121" s="89">
        <f t="shared" si="16"/>
        <v>96400</v>
      </c>
      <c r="L121" s="31">
        <v>10</v>
      </c>
      <c r="M121" s="31">
        <f t="shared" si="17"/>
        <v>400</v>
      </c>
    </row>
    <row r="122" spans="1:13" ht="15.75" x14ac:dyDescent="0.25">
      <c r="A122" s="14" t="s">
        <v>165</v>
      </c>
      <c r="B122" s="21" t="s">
        <v>1657</v>
      </c>
      <c r="C122" s="22" t="s">
        <v>1659</v>
      </c>
      <c r="D122" s="27">
        <f t="shared" si="14"/>
        <v>106040</v>
      </c>
      <c r="E122" s="35">
        <f t="shared" si="9"/>
        <v>78085</v>
      </c>
      <c r="F122" s="35">
        <f t="shared" si="10"/>
        <v>26393</v>
      </c>
      <c r="G122" s="35">
        <f t="shared" si="11"/>
        <v>1562</v>
      </c>
      <c r="H122" s="11">
        <v>0</v>
      </c>
      <c r="I122" s="92">
        <f t="shared" si="15"/>
        <v>0.27500000000000002</v>
      </c>
      <c r="J122" s="38"/>
      <c r="K122" s="89">
        <f t="shared" si="16"/>
        <v>106040</v>
      </c>
      <c r="L122" s="31">
        <v>11</v>
      </c>
      <c r="M122" s="31">
        <f t="shared" si="17"/>
        <v>440</v>
      </c>
    </row>
    <row r="123" spans="1:13" ht="15.75" x14ac:dyDescent="0.25">
      <c r="A123" s="14" t="s">
        <v>166</v>
      </c>
      <c r="B123" s="21" t="s">
        <v>1660</v>
      </c>
      <c r="C123" s="22" t="s">
        <v>1662</v>
      </c>
      <c r="D123" s="27">
        <f t="shared" si="14"/>
        <v>115680</v>
      </c>
      <c r="E123" s="35">
        <f t="shared" si="9"/>
        <v>85184</v>
      </c>
      <c r="F123" s="35">
        <f t="shared" si="10"/>
        <v>28792</v>
      </c>
      <c r="G123" s="35">
        <f t="shared" si="11"/>
        <v>1704</v>
      </c>
      <c r="H123" s="11">
        <v>0</v>
      </c>
      <c r="I123" s="92">
        <f t="shared" si="15"/>
        <v>0.3</v>
      </c>
      <c r="J123" s="38"/>
      <c r="K123" s="89">
        <f t="shared" si="16"/>
        <v>115680</v>
      </c>
      <c r="L123" s="31">
        <v>12</v>
      </c>
      <c r="M123" s="31">
        <f t="shared" si="17"/>
        <v>480</v>
      </c>
    </row>
    <row r="124" spans="1:13" ht="15.75" x14ac:dyDescent="0.25">
      <c r="A124" s="14" t="s">
        <v>167</v>
      </c>
      <c r="B124" s="21" t="s">
        <v>1663</v>
      </c>
      <c r="C124" s="22" t="s">
        <v>1665</v>
      </c>
      <c r="D124" s="27">
        <f t="shared" si="14"/>
        <v>125320</v>
      </c>
      <c r="E124" s="35">
        <f t="shared" si="9"/>
        <v>92283</v>
      </c>
      <c r="F124" s="35">
        <f t="shared" si="10"/>
        <v>31191</v>
      </c>
      <c r="G124" s="35">
        <f t="shared" si="11"/>
        <v>1846</v>
      </c>
      <c r="H124" s="11">
        <v>0</v>
      </c>
      <c r="I124" s="92">
        <f t="shared" si="15"/>
        <v>0.32500000000000001</v>
      </c>
      <c r="J124" s="38"/>
      <c r="K124" s="89">
        <f t="shared" si="16"/>
        <v>125320</v>
      </c>
      <c r="L124" s="31">
        <v>13</v>
      </c>
      <c r="M124" s="31">
        <f t="shared" si="17"/>
        <v>520</v>
      </c>
    </row>
    <row r="125" spans="1:13" ht="15.75" x14ac:dyDescent="0.25">
      <c r="A125" s="14" t="s">
        <v>168</v>
      </c>
      <c r="B125" s="21" t="s">
        <v>1666</v>
      </c>
      <c r="C125" s="22" t="s">
        <v>1668</v>
      </c>
      <c r="D125" s="27">
        <f t="shared" si="14"/>
        <v>134960</v>
      </c>
      <c r="E125" s="35">
        <f t="shared" si="9"/>
        <v>99381</v>
      </c>
      <c r="F125" s="35">
        <f t="shared" si="10"/>
        <v>33591</v>
      </c>
      <c r="G125" s="35">
        <f t="shared" si="11"/>
        <v>1988</v>
      </c>
      <c r="H125" s="11">
        <v>0</v>
      </c>
      <c r="I125" s="92">
        <f t="shared" si="15"/>
        <v>0.35</v>
      </c>
      <c r="J125" s="38"/>
      <c r="K125" s="89">
        <f t="shared" si="16"/>
        <v>134960</v>
      </c>
      <c r="L125" s="31">
        <v>14</v>
      </c>
      <c r="M125" s="31">
        <f t="shared" si="17"/>
        <v>560</v>
      </c>
    </row>
    <row r="126" spans="1:13" ht="15.75" x14ac:dyDescent="0.25">
      <c r="A126" s="14" t="s">
        <v>169</v>
      </c>
      <c r="B126" s="21" t="s">
        <v>1669</v>
      </c>
      <c r="C126" s="22" t="s">
        <v>1671</v>
      </c>
      <c r="D126" s="27">
        <f t="shared" si="14"/>
        <v>144600</v>
      </c>
      <c r="E126" s="35">
        <f t="shared" si="9"/>
        <v>106480</v>
      </c>
      <c r="F126" s="35">
        <f t="shared" si="10"/>
        <v>35990</v>
      </c>
      <c r="G126" s="35">
        <f t="shared" si="11"/>
        <v>2130</v>
      </c>
      <c r="H126" s="11">
        <v>0</v>
      </c>
      <c r="I126" s="92">
        <f t="shared" si="15"/>
        <v>0.375</v>
      </c>
      <c r="J126" s="38"/>
      <c r="K126" s="89">
        <f t="shared" si="16"/>
        <v>144600</v>
      </c>
      <c r="L126" s="31">
        <v>15</v>
      </c>
      <c r="M126" s="31">
        <f t="shared" si="17"/>
        <v>600</v>
      </c>
    </row>
    <row r="127" spans="1:13" ht="15.75" x14ac:dyDescent="0.25">
      <c r="A127" s="14" t="s">
        <v>170</v>
      </c>
      <c r="B127" s="21" t="s">
        <v>1672</v>
      </c>
      <c r="C127" s="22" t="s">
        <v>1674</v>
      </c>
      <c r="D127" s="27">
        <f t="shared" si="14"/>
        <v>154240</v>
      </c>
      <c r="E127" s="35">
        <f t="shared" si="9"/>
        <v>113579</v>
      </c>
      <c r="F127" s="35">
        <f t="shared" si="10"/>
        <v>38389</v>
      </c>
      <c r="G127" s="35">
        <f t="shared" si="11"/>
        <v>2272</v>
      </c>
      <c r="H127" s="11">
        <v>0</v>
      </c>
      <c r="I127" s="92">
        <f t="shared" si="15"/>
        <v>0.4</v>
      </c>
      <c r="J127" s="38"/>
      <c r="K127" s="89">
        <f t="shared" si="16"/>
        <v>154240</v>
      </c>
      <c r="L127" s="31">
        <v>16</v>
      </c>
      <c r="M127" s="31">
        <f t="shared" si="17"/>
        <v>640</v>
      </c>
    </row>
    <row r="128" spans="1:13" ht="15.75" x14ac:dyDescent="0.25">
      <c r="A128" s="14" t="s">
        <v>171</v>
      </c>
      <c r="B128" s="21" t="s">
        <v>1675</v>
      </c>
      <c r="C128" s="22" t="s">
        <v>1677</v>
      </c>
      <c r="D128" s="27">
        <f t="shared" si="14"/>
        <v>163880</v>
      </c>
      <c r="E128" s="35">
        <f t="shared" si="9"/>
        <v>120677</v>
      </c>
      <c r="F128" s="35">
        <f t="shared" si="10"/>
        <v>40789</v>
      </c>
      <c r="G128" s="35">
        <f t="shared" si="11"/>
        <v>2414</v>
      </c>
      <c r="H128" s="11">
        <v>0</v>
      </c>
      <c r="I128" s="92">
        <f t="shared" si="15"/>
        <v>0.42499999999999999</v>
      </c>
      <c r="J128" s="38"/>
      <c r="K128" s="89">
        <f t="shared" si="16"/>
        <v>163880</v>
      </c>
      <c r="L128" s="31">
        <v>17</v>
      </c>
      <c r="M128" s="31">
        <f t="shared" si="17"/>
        <v>680</v>
      </c>
    </row>
    <row r="129" spans="1:13" ht="15.75" x14ac:dyDescent="0.25">
      <c r="A129" s="14" t="s">
        <v>172</v>
      </c>
      <c r="B129" s="21" t="s">
        <v>1678</v>
      </c>
      <c r="C129" s="22" t="s">
        <v>1680</v>
      </c>
      <c r="D129" s="27">
        <f t="shared" si="14"/>
        <v>173520</v>
      </c>
      <c r="E129" s="35">
        <f t="shared" si="9"/>
        <v>127776</v>
      </c>
      <c r="F129" s="35">
        <f t="shared" si="10"/>
        <v>43188</v>
      </c>
      <c r="G129" s="35">
        <f t="shared" si="11"/>
        <v>2556</v>
      </c>
      <c r="H129" s="11">
        <v>0</v>
      </c>
      <c r="I129" s="92">
        <f t="shared" si="15"/>
        <v>0.45</v>
      </c>
      <c r="J129" s="38"/>
      <c r="K129" s="89">
        <f t="shared" si="16"/>
        <v>173520</v>
      </c>
      <c r="L129" s="31">
        <v>18</v>
      </c>
      <c r="M129" s="31">
        <f t="shared" si="17"/>
        <v>720</v>
      </c>
    </row>
    <row r="130" spans="1:13" ht="15.75" x14ac:dyDescent="0.25">
      <c r="A130" s="14" t="s">
        <v>173</v>
      </c>
      <c r="B130" s="21" t="s">
        <v>1681</v>
      </c>
      <c r="C130" s="22" t="s">
        <v>1683</v>
      </c>
      <c r="D130" s="27">
        <f t="shared" si="14"/>
        <v>183160</v>
      </c>
      <c r="E130" s="35">
        <f t="shared" si="9"/>
        <v>134875</v>
      </c>
      <c r="F130" s="35">
        <f t="shared" si="10"/>
        <v>45588</v>
      </c>
      <c r="G130" s="35">
        <f t="shared" si="11"/>
        <v>2697</v>
      </c>
      <c r="H130" s="11">
        <v>0</v>
      </c>
      <c r="I130" s="92">
        <f t="shared" si="15"/>
        <v>0.47499999999999998</v>
      </c>
      <c r="J130" s="38"/>
      <c r="K130" s="89">
        <f t="shared" si="16"/>
        <v>183160</v>
      </c>
      <c r="L130" s="31">
        <v>19</v>
      </c>
      <c r="M130" s="31">
        <f t="shared" si="17"/>
        <v>760</v>
      </c>
    </row>
    <row r="131" spans="1:13" ht="15.75" x14ac:dyDescent="0.25">
      <c r="A131" s="14" t="s">
        <v>174</v>
      </c>
      <c r="B131" s="21" t="s">
        <v>1684</v>
      </c>
      <c r="C131" s="22" t="s">
        <v>1686</v>
      </c>
      <c r="D131" s="27">
        <f t="shared" si="14"/>
        <v>192800</v>
      </c>
      <c r="E131" s="35">
        <f t="shared" ref="E131:E194" si="18">ROUND($D131*100/135.8,0)</f>
        <v>141973</v>
      </c>
      <c r="F131" s="35">
        <f t="shared" ref="F131:F194" si="19">D131-E131-G131</f>
        <v>47988</v>
      </c>
      <c r="G131" s="35">
        <f t="shared" ref="G131:G194" si="20">ROUND($D131*2/135.8,0)</f>
        <v>2839</v>
      </c>
      <c r="H131" s="11">
        <v>0</v>
      </c>
      <c r="I131" s="92">
        <f t="shared" si="15"/>
        <v>0.5</v>
      </c>
      <c r="J131" s="38"/>
      <c r="K131" s="89">
        <f t="shared" si="16"/>
        <v>192800</v>
      </c>
      <c r="L131" s="31">
        <v>20</v>
      </c>
      <c r="M131" s="31">
        <f t="shared" si="17"/>
        <v>800</v>
      </c>
    </row>
    <row r="132" spans="1:13" ht="15.75" x14ac:dyDescent="0.25">
      <c r="A132" s="14" t="s">
        <v>175</v>
      </c>
      <c r="B132" s="21" t="s">
        <v>1687</v>
      </c>
      <c r="C132" s="22" t="s">
        <v>1689</v>
      </c>
      <c r="D132" s="27">
        <f t="shared" si="14"/>
        <v>202440</v>
      </c>
      <c r="E132" s="35">
        <f t="shared" si="18"/>
        <v>149072</v>
      </c>
      <c r="F132" s="35">
        <f t="shared" si="19"/>
        <v>50387</v>
      </c>
      <c r="G132" s="35">
        <f t="shared" si="20"/>
        <v>2981</v>
      </c>
      <c r="H132" s="11">
        <v>0</v>
      </c>
      <c r="I132" s="92">
        <f t="shared" si="15"/>
        <v>0.52500000000000002</v>
      </c>
      <c r="J132" s="38"/>
      <c r="K132" s="89">
        <f t="shared" si="16"/>
        <v>202440</v>
      </c>
      <c r="L132" s="31">
        <v>21</v>
      </c>
      <c r="M132" s="31">
        <f t="shared" si="17"/>
        <v>840</v>
      </c>
    </row>
    <row r="133" spans="1:13" ht="15.75" x14ac:dyDescent="0.25">
      <c r="A133" s="14" t="s">
        <v>176</v>
      </c>
      <c r="B133" s="21" t="s">
        <v>1690</v>
      </c>
      <c r="C133" s="22" t="s">
        <v>1692</v>
      </c>
      <c r="D133" s="27">
        <f t="shared" si="14"/>
        <v>212080</v>
      </c>
      <c r="E133" s="35">
        <f t="shared" si="18"/>
        <v>156171</v>
      </c>
      <c r="F133" s="35">
        <f t="shared" si="19"/>
        <v>52786</v>
      </c>
      <c r="G133" s="35">
        <f t="shared" si="20"/>
        <v>3123</v>
      </c>
      <c r="H133" s="11">
        <v>0</v>
      </c>
      <c r="I133" s="92">
        <f t="shared" si="15"/>
        <v>0.55000000000000004</v>
      </c>
      <c r="J133" s="38"/>
      <c r="K133" s="89">
        <f t="shared" si="16"/>
        <v>212080</v>
      </c>
      <c r="L133" s="31">
        <v>22</v>
      </c>
      <c r="M133" s="31">
        <f t="shared" si="17"/>
        <v>880</v>
      </c>
    </row>
    <row r="134" spans="1:13" ht="15.75" x14ac:dyDescent="0.25">
      <c r="A134" s="14" t="s">
        <v>177</v>
      </c>
      <c r="B134" s="21" t="s">
        <v>1693</v>
      </c>
      <c r="C134" s="22" t="s">
        <v>1695</v>
      </c>
      <c r="D134" s="27">
        <f t="shared" si="14"/>
        <v>221720</v>
      </c>
      <c r="E134" s="35">
        <f t="shared" si="18"/>
        <v>163270</v>
      </c>
      <c r="F134" s="35">
        <f t="shared" si="19"/>
        <v>55185</v>
      </c>
      <c r="G134" s="35">
        <f t="shared" si="20"/>
        <v>3265</v>
      </c>
      <c r="H134" s="11">
        <v>0</v>
      </c>
      <c r="I134" s="92">
        <f t="shared" si="15"/>
        <v>0.57499999999999996</v>
      </c>
      <c r="J134" s="38"/>
      <c r="K134" s="89">
        <f t="shared" si="16"/>
        <v>221720</v>
      </c>
      <c r="L134" s="31">
        <v>23</v>
      </c>
      <c r="M134" s="31">
        <f t="shared" si="17"/>
        <v>920</v>
      </c>
    </row>
    <row r="135" spans="1:13" ht="15.75" x14ac:dyDescent="0.25">
      <c r="A135" s="14" t="s">
        <v>178</v>
      </c>
      <c r="B135" s="21" t="s">
        <v>1696</v>
      </c>
      <c r="C135" s="22" t="s">
        <v>1698</v>
      </c>
      <c r="D135" s="27">
        <f t="shared" si="14"/>
        <v>231360</v>
      </c>
      <c r="E135" s="35">
        <f t="shared" si="18"/>
        <v>170368</v>
      </c>
      <c r="F135" s="35">
        <f t="shared" si="19"/>
        <v>57585</v>
      </c>
      <c r="G135" s="35">
        <f t="shared" si="20"/>
        <v>3407</v>
      </c>
      <c r="H135" s="11">
        <v>0</v>
      </c>
      <c r="I135" s="92">
        <f t="shared" si="15"/>
        <v>0.6</v>
      </c>
      <c r="J135" s="38"/>
      <c r="K135" s="89">
        <f t="shared" si="16"/>
        <v>231360</v>
      </c>
      <c r="L135" s="31">
        <v>24</v>
      </c>
      <c r="M135" s="31">
        <f t="shared" si="17"/>
        <v>960</v>
      </c>
    </row>
    <row r="136" spans="1:13" ht="15.75" x14ac:dyDescent="0.25">
      <c r="A136" s="14" t="s">
        <v>179</v>
      </c>
      <c r="B136" s="21" t="s">
        <v>1699</v>
      </c>
      <c r="C136" s="22" t="s">
        <v>1701</v>
      </c>
      <c r="D136" s="27">
        <f t="shared" si="14"/>
        <v>241000</v>
      </c>
      <c r="E136" s="35">
        <f t="shared" si="18"/>
        <v>177467</v>
      </c>
      <c r="F136" s="35">
        <f t="shared" si="19"/>
        <v>59984</v>
      </c>
      <c r="G136" s="35">
        <f t="shared" si="20"/>
        <v>3549</v>
      </c>
      <c r="H136" s="11">
        <v>0</v>
      </c>
      <c r="I136" s="92">
        <f t="shared" si="15"/>
        <v>0.625</v>
      </c>
      <c r="J136" s="38"/>
      <c r="K136" s="89">
        <f t="shared" si="16"/>
        <v>241000</v>
      </c>
      <c r="L136" s="31">
        <v>25</v>
      </c>
      <c r="M136" s="31">
        <f t="shared" si="17"/>
        <v>1000</v>
      </c>
    </row>
    <row r="137" spans="1:13" ht="15.75" x14ac:dyDescent="0.25">
      <c r="A137" s="14" t="s">
        <v>180</v>
      </c>
      <c r="B137" s="21" t="s">
        <v>1702</v>
      </c>
      <c r="C137" s="22" t="s">
        <v>1704</v>
      </c>
      <c r="D137" s="27">
        <f t="shared" si="14"/>
        <v>250640</v>
      </c>
      <c r="E137" s="35">
        <f t="shared" si="18"/>
        <v>184566</v>
      </c>
      <c r="F137" s="35">
        <f t="shared" si="19"/>
        <v>62383</v>
      </c>
      <c r="G137" s="35">
        <f t="shared" si="20"/>
        <v>3691</v>
      </c>
      <c r="H137" s="11">
        <v>0</v>
      </c>
      <c r="I137" s="92">
        <f t="shared" si="15"/>
        <v>0.65</v>
      </c>
      <c r="J137" s="38"/>
      <c r="K137" s="89">
        <f t="shared" si="16"/>
        <v>250640</v>
      </c>
      <c r="L137" s="31">
        <v>26</v>
      </c>
      <c r="M137" s="31">
        <f t="shared" si="17"/>
        <v>1040</v>
      </c>
    </row>
    <row r="138" spans="1:13" ht="15.75" x14ac:dyDescent="0.25">
      <c r="A138" s="14" t="s">
        <v>181</v>
      </c>
      <c r="B138" s="21" t="s">
        <v>1705</v>
      </c>
      <c r="C138" s="22" t="s">
        <v>1707</v>
      </c>
      <c r="D138" s="27">
        <f t="shared" si="14"/>
        <v>260280</v>
      </c>
      <c r="E138" s="35">
        <f t="shared" si="18"/>
        <v>191664</v>
      </c>
      <c r="F138" s="35">
        <f t="shared" si="19"/>
        <v>64783</v>
      </c>
      <c r="G138" s="35">
        <f t="shared" si="20"/>
        <v>3833</v>
      </c>
      <c r="H138" s="11">
        <v>0</v>
      </c>
      <c r="I138" s="92">
        <f t="shared" si="15"/>
        <v>0.67500000000000004</v>
      </c>
      <c r="J138" s="38"/>
      <c r="K138" s="89">
        <f t="shared" si="16"/>
        <v>260280</v>
      </c>
      <c r="L138" s="31">
        <v>27</v>
      </c>
      <c r="M138" s="31">
        <f t="shared" si="17"/>
        <v>1080</v>
      </c>
    </row>
    <row r="139" spans="1:13" ht="15.75" x14ac:dyDescent="0.25">
      <c r="A139" s="14" t="s">
        <v>182</v>
      </c>
      <c r="B139" s="21" t="s">
        <v>1708</v>
      </c>
      <c r="C139" s="22" t="s">
        <v>1710</v>
      </c>
      <c r="D139" s="27">
        <f t="shared" si="14"/>
        <v>269920</v>
      </c>
      <c r="E139" s="35">
        <f t="shared" si="18"/>
        <v>198763</v>
      </c>
      <c r="F139" s="35">
        <f t="shared" si="19"/>
        <v>67182</v>
      </c>
      <c r="G139" s="35">
        <f t="shared" si="20"/>
        <v>3975</v>
      </c>
      <c r="H139" s="11">
        <v>0</v>
      </c>
      <c r="I139" s="92">
        <f t="shared" si="15"/>
        <v>0.7</v>
      </c>
      <c r="J139" s="38"/>
      <c r="K139" s="89">
        <f t="shared" si="16"/>
        <v>269920</v>
      </c>
      <c r="L139" s="31">
        <v>28</v>
      </c>
      <c r="M139" s="31">
        <f t="shared" si="17"/>
        <v>1120</v>
      </c>
    </row>
    <row r="140" spans="1:13" ht="15.75" x14ac:dyDescent="0.25">
      <c r="A140" s="14" t="s">
        <v>183</v>
      </c>
      <c r="B140" s="21" t="s">
        <v>1711</v>
      </c>
      <c r="C140" s="22" t="s">
        <v>1713</v>
      </c>
      <c r="D140" s="27">
        <f t="shared" si="14"/>
        <v>279560</v>
      </c>
      <c r="E140" s="35">
        <f t="shared" si="18"/>
        <v>205862</v>
      </c>
      <c r="F140" s="35">
        <f t="shared" si="19"/>
        <v>69581</v>
      </c>
      <c r="G140" s="35">
        <f t="shared" si="20"/>
        <v>4117</v>
      </c>
      <c r="H140" s="11">
        <v>0</v>
      </c>
      <c r="I140" s="92">
        <f t="shared" si="15"/>
        <v>0.72499999999999998</v>
      </c>
      <c r="J140" s="38"/>
      <c r="K140" s="89">
        <f t="shared" si="16"/>
        <v>279560</v>
      </c>
      <c r="L140" s="31">
        <v>29</v>
      </c>
      <c r="M140" s="31">
        <f t="shared" si="17"/>
        <v>1160</v>
      </c>
    </row>
    <row r="141" spans="1:13" ht="15.75" x14ac:dyDescent="0.25">
      <c r="A141" s="14" t="s">
        <v>184</v>
      </c>
      <c r="B141" s="21" t="s">
        <v>1714</v>
      </c>
      <c r="C141" s="22" t="s">
        <v>1716</v>
      </c>
      <c r="D141" s="27">
        <f t="shared" si="14"/>
        <v>289200</v>
      </c>
      <c r="E141" s="35">
        <f t="shared" si="18"/>
        <v>212960</v>
      </c>
      <c r="F141" s="35">
        <f t="shared" si="19"/>
        <v>71981</v>
      </c>
      <c r="G141" s="35">
        <f t="shared" si="20"/>
        <v>4259</v>
      </c>
      <c r="H141" s="11">
        <v>0</v>
      </c>
      <c r="I141" s="92">
        <f t="shared" si="15"/>
        <v>0.75</v>
      </c>
      <c r="J141" s="38"/>
      <c r="K141" s="89">
        <f t="shared" si="16"/>
        <v>289200</v>
      </c>
      <c r="L141" s="31">
        <v>30</v>
      </c>
      <c r="M141" s="31">
        <f t="shared" si="17"/>
        <v>1200</v>
      </c>
    </row>
    <row r="142" spans="1:13" ht="15.75" x14ac:dyDescent="0.25">
      <c r="A142" s="14" t="s">
        <v>185</v>
      </c>
      <c r="B142" s="21" t="s">
        <v>1717</v>
      </c>
      <c r="C142" s="22" t="s">
        <v>1719</v>
      </c>
      <c r="D142" s="27">
        <f t="shared" si="14"/>
        <v>298840</v>
      </c>
      <c r="E142" s="35">
        <f t="shared" si="18"/>
        <v>220059</v>
      </c>
      <c r="F142" s="35">
        <f t="shared" si="19"/>
        <v>74380</v>
      </c>
      <c r="G142" s="35">
        <f t="shared" si="20"/>
        <v>4401</v>
      </c>
      <c r="H142" s="11">
        <v>0</v>
      </c>
      <c r="I142" s="92">
        <f t="shared" si="15"/>
        <v>0.77500000000000002</v>
      </c>
      <c r="J142" s="38"/>
      <c r="K142" s="89">
        <f t="shared" si="16"/>
        <v>298840</v>
      </c>
      <c r="L142" s="31">
        <v>31</v>
      </c>
      <c r="M142" s="31">
        <f t="shared" si="17"/>
        <v>1240</v>
      </c>
    </row>
    <row r="143" spans="1:13" ht="15.75" x14ac:dyDescent="0.25">
      <c r="A143" s="14" t="s">
        <v>186</v>
      </c>
      <c r="B143" s="21" t="s">
        <v>1720</v>
      </c>
      <c r="C143" s="22" t="s">
        <v>1722</v>
      </c>
      <c r="D143" s="27">
        <f t="shared" si="14"/>
        <v>308480</v>
      </c>
      <c r="E143" s="35">
        <f t="shared" si="18"/>
        <v>227158</v>
      </c>
      <c r="F143" s="35">
        <f t="shared" si="19"/>
        <v>76779</v>
      </c>
      <c r="G143" s="35">
        <f t="shared" si="20"/>
        <v>4543</v>
      </c>
      <c r="H143" s="11">
        <v>0</v>
      </c>
      <c r="I143" s="92">
        <f t="shared" si="15"/>
        <v>0.8</v>
      </c>
      <c r="J143" s="38"/>
      <c r="K143" s="89">
        <f t="shared" si="16"/>
        <v>308480</v>
      </c>
      <c r="L143" s="31">
        <v>32</v>
      </c>
      <c r="M143" s="31">
        <f t="shared" si="17"/>
        <v>1280</v>
      </c>
    </row>
    <row r="144" spans="1:13" ht="15.75" x14ac:dyDescent="0.25">
      <c r="A144" s="14" t="s">
        <v>187</v>
      </c>
      <c r="B144" s="21" t="s">
        <v>1723</v>
      </c>
      <c r="C144" s="22" t="s">
        <v>1725</v>
      </c>
      <c r="D144" s="27">
        <f t="shared" si="14"/>
        <v>318120</v>
      </c>
      <c r="E144" s="35">
        <f t="shared" si="18"/>
        <v>234256</v>
      </c>
      <c r="F144" s="35">
        <f t="shared" si="19"/>
        <v>79179</v>
      </c>
      <c r="G144" s="35">
        <f t="shared" si="20"/>
        <v>4685</v>
      </c>
      <c r="H144" s="11">
        <v>0</v>
      </c>
      <c r="I144" s="92">
        <f t="shared" ref="I144:I175" si="21">L144/40</f>
        <v>0.82499999999999996</v>
      </c>
      <c r="J144" s="38"/>
      <c r="K144" s="89">
        <f t="shared" ref="K144:K175" si="22">M144*N1_</f>
        <v>318120</v>
      </c>
      <c r="L144" s="31">
        <v>33</v>
      </c>
      <c r="M144" s="31">
        <f t="shared" si="17"/>
        <v>1320</v>
      </c>
    </row>
    <row r="145" spans="1:13" ht="15.75" x14ac:dyDescent="0.25">
      <c r="A145" s="14" t="s">
        <v>188</v>
      </c>
      <c r="B145" s="21" t="s">
        <v>1726</v>
      </c>
      <c r="C145" s="22" t="s">
        <v>1728</v>
      </c>
      <c r="D145" s="27">
        <f t="shared" si="14"/>
        <v>327760</v>
      </c>
      <c r="E145" s="35">
        <f t="shared" si="18"/>
        <v>241355</v>
      </c>
      <c r="F145" s="35">
        <f t="shared" si="19"/>
        <v>81578</v>
      </c>
      <c r="G145" s="35">
        <f t="shared" si="20"/>
        <v>4827</v>
      </c>
      <c r="H145" s="11">
        <v>0</v>
      </c>
      <c r="I145" s="92">
        <f t="shared" si="21"/>
        <v>0.85</v>
      </c>
      <c r="J145" s="38"/>
      <c r="K145" s="89">
        <f t="shared" si="22"/>
        <v>327760</v>
      </c>
      <c r="L145" s="31">
        <v>34</v>
      </c>
      <c r="M145" s="31">
        <f t="shared" si="17"/>
        <v>1360</v>
      </c>
    </row>
    <row r="146" spans="1:13" ht="15.75" x14ac:dyDescent="0.25">
      <c r="A146" s="14" t="s">
        <v>189</v>
      </c>
      <c r="B146" s="21" t="s">
        <v>1729</v>
      </c>
      <c r="C146" s="22" t="s">
        <v>1731</v>
      </c>
      <c r="D146" s="27">
        <f t="shared" si="14"/>
        <v>337400</v>
      </c>
      <c r="E146" s="35">
        <f t="shared" si="18"/>
        <v>248454</v>
      </c>
      <c r="F146" s="35">
        <f t="shared" si="19"/>
        <v>83977</v>
      </c>
      <c r="G146" s="35">
        <f t="shared" si="20"/>
        <v>4969</v>
      </c>
      <c r="H146" s="11">
        <v>0</v>
      </c>
      <c r="I146" s="92">
        <f t="shared" si="21"/>
        <v>0.875</v>
      </c>
      <c r="J146" s="38"/>
      <c r="K146" s="89">
        <f t="shared" si="22"/>
        <v>337400</v>
      </c>
      <c r="L146" s="31">
        <v>35</v>
      </c>
      <c r="M146" s="31">
        <f t="shared" si="17"/>
        <v>1400</v>
      </c>
    </row>
    <row r="147" spans="1:13" ht="15.75" x14ac:dyDescent="0.25">
      <c r="A147" s="14" t="s">
        <v>190</v>
      </c>
      <c r="B147" s="21" t="s">
        <v>1732</v>
      </c>
      <c r="C147" s="22" t="s">
        <v>1734</v>
      </c>
      <c r="D147" s="27">
        <f t="shared" si="14"/>
        <v>347040</v>
      </c>
      <c r="E147" s="35">
        <f t="shared" si="18"/>
        <v>255552</v>
      </c>
      <c r="F147" s="35">
        <f t="shared" si="19"/>
        <v>86377</v>
      </c>
      <c r="G147" s="35">
        <f t="shared" si="20"/>
        <v>5111</v>
      </c>
      <c r="H147" s="11">
        <v>0</v>
      </c>
      <c r="I147" s="92">
        <f t="shared" si="21"/>
        <v>0.9</v>
      </c>
      <c r="J147" s="38"/>
      <c r="K147" s="89">
        <f t="shared" si="22"/>
        <v>347040</v>
      </c>
      <c r="L147" s="31">
        <v>36</v>
      </c>
      <c r="M147" s="31">
        <f t="shared" si="17"/>
        <v>1440</v>
      </c>
    </row>
    <row r="148" spans="1:13" ht="15.75" x14ac:dyDescent="0.25">
      <c r="A148" s="14" t="s">
        <v>191</v>
      </c>
      <c r="B148" s="21" t="s">
        <v>1735</v>
      </c>
      <c r="C148" s="22" t="s">
        <v>1737</v>
      </c>
      <c r="D148" s="27">
        <f t="shared" ref="D148:D211" si="23">ROUND(K148,0)</f>
        <v>356680</v>
      </c>
      <c r="E148" s="35">
        <f t="shared" si="18"/>
        <v>262651</v>
      </c>
      <c r="F148" s="35">
        <f t="shared" si="19"/>
        <v>88776</v>
      </c>
      <c r="G148" s="35">
        <f t="shared" si="20"/>
        <v>5253</v>
      </c>
      <c r="H148" s="11">
        <v>0</v>
      </c>
      <c r="I148" s="92">
        <f t="shared" si="21"/>
        <v>0.92500000000000004</v>
      </c>
      <c r="J148" s="38"/>
      <c r="K148" s="89">
        <f t="shared" si="22"/>
        <v>356680</v>
      </c>
      <c r="L148" s="31">
        <v>37</v>
      </c>
      <c r="M148" s="31">
        <f t="shared" si="17"/>
        <v>1480</v>
      </c>
    </row>
    <row r="149" spans="1:13" ht="15.75" x14ac:dyDescent="0.25">
      <c r="A149" s="14" t="s">
        <v>192</v>
      </c>
      <c r="B149" s="21" t="s">
        <v>1738</v>
      </c>
      <c r="C149" s="22" t="s">
        <v>1740</v>
      </c>
      <c r="D149" s="27">
        <f t="shared" si="23"/>
        <v>366320</v>
      </c>
      <c r="E149" s="35">
        <f t="shared" si="18"/>
        <v>269750</v>
      </c>
      <c r="F149" s="35">
        <f t="shared" si="19"/>
        <v>91175</v>
      </c>
      <c r="G149" s="35">
        <f t="shared" si="20"/>
        <v>5395</v>
      </c>
      <c r="H149" s="11">
        <v>0</v>
      </c>
      <c r="I149" s="92">
        <f t="shared" si="21"/>
        <v>0.95</v>
      </c>
      <c r="J149" s="38"/>
      <c r="K149" s="89">
        <f t="shared" si="22"/>
        <v>366320</v>
      </c>
      <c r="L149" s="31">
        <v>38</v>
      </c>
      <c r="M149" s="31">
        <f t="shared" si="17"/>
        <v>1520</v>
      </c>
    </row>
    <row r="150" spans="1:13" ht="15.75" x14ac:dyDescent="0.25">
      <c r="A150" s="14" t="s">
        <v>193</v>
      </c>
      <c r="B150" s="21" t="s">
        <v>1741</v>
      </c>
      <c r="C150" s="22" t="s">
        <v>1743</v>
      </c>
      <c r="D150" s="27">
        <f t="shared" si="23"/>
        <v>375960</v>
      </c>
      <c r="E150" s="35">
        <f t="shared" si="18"/>
        <v>276848</v>
      </c>
      <c r="F150" s="35">
        <f t="shared" si="19"/>
        <v>93575</v>
      </c>
      <c r="G150" s="35">
        <f t="shared" si="20"/>
        <v>5537</v>
      </c>
      <c r="H150" s="11">
        <v>0</v>
      </c>
      <c r="I150" s="92">
        <f t="shared" si="21"/>
        <v>0.97499999999999998</v>
      </c>
      <c r="J150" s="38"/>
      <c r="K150" s="89">
        <f t="shared" si="22"/>
        <v>375960</v>
      </c>
      <c r="L150" s="31">
        <v>39</v>
      </c>
      <c r="M150" s="31">
        <f t="shared" si="17"/>
        <v>1560</v>
      </c>
    </row>
    <row r="151" spans="1:13" ht="15.75" x14ac:dyDescent="0.25">
      <c r="A151" s="14" t="s">
        <v>194</v>
      </c>
      <c r="B151" s="21" t="s">
        <v>195</v>
      </c>
      <c r="C151" s="22" t="s">
        <v>1745</v>
      </c>
      <c r="D151" s="27">
        <f t="shared" si="23"/>
        <v>385600</v>
      </c>
      <c r="E151" s="35">
        <f t="shared" si="18"/>
        <v>283947</v>
      </c>
      <c r="F151" s="35">
        <f t="shared" si="19"/>
        <v>95974</v>
      </c>
      <c r="G151" s="35">
        <f t="shared" si="20"/>
        <v>5679</v>
      </c>
      <c r="H151" s="11">
        <v>0</v>
      </c>
      <c r="I151" s="92">
        <f t="shared" si="21"/>
        <v>1</v>
      </c>
      <c r="J151" s="38"/>
      <c r="K151" s="89">
        <f t="shared" si="22"/>
        <v>385600</v>
      </c>
      <c r="L151" s="31">
        <v>40</v>
      </c>
      <c r="M151" s="31">
        <f t="shared" si="17"/>
        <v>1600</v>
      </c>
    </row>
    <row r="152" spans="1:13" ht="15.75" x14ac:dyDescent="0.25">
      <c r="A152" s="14" t="s">
        <v>196</v>
      </c>
      <c r="B152" s="21" t="s">
        <v>1746</v>
      </c>
      <c r="C152" s="22" t="s">
        <v>1629</v>
      </c>
      <c r="D152" s="27">
        <f t="shared" si="23"/>
        <v>9640</v>
      </c>
      <c r="E152" s="35">
        <f t="shared" si="18"/>
        <v>7099</v>
      </c>
      <c r="F152" s="35">
        <f t="shared" si="19"/>
        <v>2399</v>
      </c>
      <c r="G152" s="35">
        <f t="shared" si="20"/>
        <v>142</v>
      </c>
      <c r="H152" s="11">
        <v>0</v>
      </c>
      <c r="I152" s="92">
        <f t="shared" si="21"/>
        <v>2.5000000000000001E-2</v>
      </c>
      <c r="J152" s="38"/>
      <c r="K152" s="89">
        <f t="shared" si="22"/>
        <v>9640</v>
      </c>
      <c r="L152" s="31">
        <v>1</v>
      </c>
      <c r="M152" s="31">
        <f>L152*40</f>
        <v>40</v>
      </c>
    </row>
    <row r="153" spans="1:13" ht="15.75" x14ac:dyDescent="0.25">
      <c r="A153" s="14" t="s">
        <v>197</v>
      </c>
      <c r="B153" s="21" t="s">
        <v>1748</v>
      </c>
      <c r="C153" s="22" t="s">
        <v>1632</v>
      </c>
      <c r="D153" s="27">
        <f t="shared" si="23"/>
        <v>19280</v>
      </c>
      <c r="E153" s="35">
        <f t="shared" si="18"/>
        <v>14197</v>
      </c>
      <c r="F153" s="35">
        <f t="shared" si="19"/>
        <v>4799</v>
      </c>
      <c r="G153" s="35">
        <f t="shared" si="20"/>
        <v>284</v>
      </c>
      <c r="H153" s="11">
        <v>0</v>
      </c>
      <c r="I153" s="92">
        <f t="shared" si="21"/>
        <v>0.05</v>
      </c>
      <c r="J153" s="38"/>
      <c r="K153" s="89">
        <f t="shared" si="22"/>
        <v>19280</v>
      </c>
      <c r="L153" s="31">
        <v>2</v>
      </c>
      <c r="M153" s="31">
        <f t="shared" ref="M153:M176" si="24">L153*40</f>
        <v>80</v>
      </c>
    </row>
    <row r="154" spans="1:13" ht="15.75" x14ac:dyDescent="0.25">
      <c r="A154" s="14" t="s">
        <v>198</v>
      </c>
      <c r="B154" s="21" t="s">
        <v>1750</v>
      </c>
      <c r="C154" s="22" t="s">
        <v>1635</v>
      </c>
      <c r="D154" s="27">
        <f t="shared" si="23"/>
        <v>28920</v>
      </c>
      <c r="E154" s="35">
        <f t="shared" si="18"/>
        <v>21296</v>
      </c>
      <c r="F154" s="35">
        <f t="shared" si="19"/>
        <v>7198</v>
      </c>
      <c r="G154" s="35">
        <f t="shared" si="20"/>
        <v>426</v>
      </c>
      <c r="H154" s="11">
        <v>0</v>
      </c>
      <c r="I154" s="92">
        <f t="shared" si="21"/>
        <v>7.4999999999999997E-2</v>
      </c>
      <c r="J154" s="38"/>
      <c r="K154" s="89">
        <f t="shared" si="22"/>
        <v>28920</v>
      </c>
      <c r="L154" s="31">
        <v>3</v>
      </c>
      <c r="M154" s="31">
        <f t="shared" si="24"/>
        <v>120</v>
      </c>
    </row>
    <row r="155" spans="1:13" ht="15.75" x14ac:dyDescent="0.25">
      <c r="A155" s="14" t="s">
        <v>199</v>
      </c>
      <c r="B155" s="21" t="s">
        <v>1752</v>
      </c>
      <c r="C155" s="22" t="s">
        <v>1638</v>
      </c>
      <c r="D155" s="27">
        <f t="shared" si="23"/>
        <v>38560</v>
      </c>
      <c r="E155" s="35">
        <f t="shared" si="18"/>
        <v>28395</v>
      </c>
      <c r="F155" s="35">
        <f t="shared" si="19"/>
        <v>9597</v>
      </c>
      <c r="G155" s="35">
        <f t="shared" si="20"/>
        <v>568</v>
      </c>
      <c r="H155" s="11">
        <v>0</v>
      </c>
      <c r="I155" s="92">
        <f t="shared" si="21"/>
        <v>0.1</v>
      </c>
      <c r="J155" s="38"/>
      <c r="K155" s="89">
        <f t="shared" si="22"/>
        <v>38560</v>
      </c>
      <c r="L155" s="31">
        <v>4</v>
      </c>
      <c r="M155" s="31">
        <f t="shared" si="24"/>
        <v>160</v>
      </c>
    </row>
    <row r="156" spans="1:13" ht="15.75" x14ac:dyDescent="0.25">
      <c r="A156" s="14" t="s">
        <v>200</v>
      </c>
      <c r="B156" s="21" t="s">
        <v>1754</v>
      </c>
      <c r="C156" s="22" t="s">
        <v>1641</v>
      </c>
      <c r="D156" s="27">
        <f t="shared" si="23"/>
        <v>48200</v>
      </c>
      <c r="E156" s="35">
        <f t="shared" si="18"/>
        <v>35493</v>
      </c>
      <c r="F156" s="35">
        <f t="shared" si="19"/>
        <v>11997</v>
      </c>
      <c r="G156" s="35">
        <f t="shared" si="20"/>
        <v>710</v>
      </c>
      <c r="H156" s="11">
        <v>0</v>
      </c>
      <c r="I156" s="92">
        <f t="shared" si="21"/>
        <v>0.125</v>
      </c>
      <c r="J156" s="38"/>
      <c r="K156" s="89">
        <f t="shared" si="22"/>
        <v>48200</v>
      </c>
      <c r="L156" s="31">
        <v>5</v>
      </c>
      <c r="M156" s="31">
        <f t="shared" si="24"/>
        <v>200</v>
      </c>
    </row>
    <row r="157" spans="1:13" ht="15.75" x14ac:dyDescent="0.25">
      <c r="A157" s="14" t="s">
        <v>201</v>
      </c>
      <c r="B157" s="21" t="s">
        <v>1756</v>
      </c>
      <c r="C157" s="22" t="s">
        <v>1644</v>
      </c>
      <c r="D157" s="27">
        <f t="shared" si="23"/>
        <v>57840</v>
      </c>
      <c r="E157" s="35">
        <f t="shared" si="18"/>
        <v>42592</v>
      </c>
      <c r="F157" s="35">
        <f t="shared" si="19"/>
        <v>14396</v>
      </c>
      <c r="G157" s="35">
        <f t="shared" si="20"/>
        <v>852</v>
      </c>
      <c r="H157" s="11">
        <v>0</v>
      </c>
      <c r="I157" s="92">
        <f t="shared" si="21"/>
        <v>0.15</v>
      </c>
      <c r="J157" s="38"/>
      <c r="K157" s="89">
        <f t="shared" si="22"/>
        <v>57840</v>
      </c>
      <c r="L157" s="31">
        <v>6</v>
      </c>
      <c r="M157" s="31">
        <f t="shared" si="24"/>
        <v>240</v>
      </c>
    </row>
    <row r="158" spans="1:13" ht="15.75" x14ac:dyDescent="0.25">
      <c r="A158" s="14" t="s">
        <v>202</v>
      </c>
      <c r="B158" s="21" t="s">
        <v>1758</v>
      </c>
      <c r="C158" s="22" t="s">
        <v>1647</v>
      </c>
      <c r="D158" s="27">
        <f t="shared" si="23"/>
        <v>67480</v>
      </c>
      <c r="E158" s="35">
        <f t="shared" si="18"/>
        <v>49691</v>
      </c>
      <c r="F158" s="35">
        <f t="shared" si="19"/>
        <v>16795</v>
      </c>
      <c r="G158" s="35">
        <f t="shared" si="20"/>
        <v>994</v>
      </c>
      <c r="H158" s="11">
        <v>0</v>
      </c>
      <c r="I158" s="92">
        <f t="shared" si="21"/>
        <v>0.17499999999999999</v>
      </c>
      <c r="J158" s="38"/>
      <c r="K158" s="89">
        <f t="shared" si="22"/>
        <v>67480</v>
      </c>
      <c r="L158" s="31">
        <v>7</v>
      </c>
      <c r="M158" s="31">
        <f t="shared" si="24"/>
        <v>280</v>
      </c>
    </row>
    <row r="159" spans="1:13" ht="15.75" x14ac:dyDescent="0.25">
      <c r="A159" s="14" t="s">
        <v>203</v>
      </c>
      <c r="B159" s="21" t="s">
        <v>1760</v>
      </c>
      <c r="C159" s="22" t="s">
        <v>1650</v>
      </c>
      <c r="D159" s="27">
        <f t="shared" si="23"/>
        <v>77120</v>
      </c>
      <c r="E159" s="35">
        <f t="shared" si="18"/>
        <v>56789</v>
      </c>
      <c r="F159" s="35">
        <f t="shared" si="19"/>
        <v>19195</v>
      </c>
      <c r="G159" s="35">
        <f t="shared" si="20"/>
        <v>1136</v>
      </c>
      <c r="H159" s="11">
        <v>0</v>
      </c>
      <c r="I159" s="92">
        <f t="shared" si="21"/>
        <v>0.2</v>
      </c>
      <c r="J159" s="38"/>
      <c r="K159" s="89">
        <f t="shared" si="22"/>
        <v>77120</v>
      </c>
      <c r="L159" s="31">
        <v>8</v>
      </c>
      <c r="M159" s="31">
        <f t="shared" si="24"/>
        <v>320</v>
      </c>
    </row>
    <row r="160" spans="1:13" ht="15.75" x14ac:dyDescent="0.25">
      <c r="A160" s="14" t="s">
        <v>204</v>
      </c>
      <c r="B160" s="21" t="s">
        <v>1762</v>
      </c>
      <c r="C160" s="22" t="s">
        <v>1653</v>
      </c>
      <c r="D160" s="27">
        <f t="shared" si="23"/>
        <v>86760</v>
      </c>
      <c r="E160" s="35">
        <f t="shared" si="18"/>
        <v>63888</v>
      </c>
      <c r="F160" s="35">
        <f t="shared" si="19"/>
        <v>21594</v>
      </c>
      <c r="G160" s="35">
        <f t="shared" si="20"/>
        <v>1278</v>
      </c>
      <c r="H160" s="11">
        <v>0</v>
      </c>
      <c r="I160" s="92">
        <f t="shared" si="21"/>
        <v>0.22500000000000001</v>
      </c>
      <c r="J160" s="38"/>
      <c r="K160" s="89">
        <f t="shared" si="22"/>
        <v>86760</v>
      </c>
      <c r="L160" s="31">
        <v>9</v>
      </c>
      <c r="M160" s="31">
        <f t="shared" si="24"/>
        <v>360</v>
      </c>
    </row>
    <row r="161" spans="1:13" ht="15.75" x14ac:dyDescent="0.25">
      <c r="A161" s="14" t="s">
        <v>205</v>
      </c>
      <c r="B161" s="21" t="s">
        <v>1764</v>
      </c>
      <c r="C161" s="22" t="s">
        <v>1656</v>
      </c>
      <c r="D161" s="27">
        <f t="shared" si="23"/>
        <v>96400</v>
      </c>
      <c r="E161" s="35">
        <f t="shared" si="18"/>
        <v>70987</v>
      </c>
      <c r="F161" s="35">
        <f t="shared" si="19"/>
        <v>23993</v>
      </c>
      <c r="G161" s="35">
        <f t="shared" si="20"/>
        <v>1420</v>
      </c>
      <c r="H161" s="11">
        <v>0</v>
      </c>
      <c r="I161" s="92">
        <f t="shared" si="21"/>
        <v>0.25</v>
      </c>
      <c r="J161" s="38"/>
      <c r="K161" s="89">
        <f t="shared" si="22"/>
        <v>96400</v>
      </c>
      <c r="L161" s="31">
        <v>10</v>
      </c>
      <c r="M161" s="31">
        <f t="shared" si="24"/>
        <v>400</v>
      </c>
    </row>
    <row r="162" spans="1:13" ht="15.75" x14ac:dyDescent="0.25">
      <c r="A162" s="14" t="s">
        <v>206</v>
      </c>
      <c r="B162" s="21" t="s">
        <v>1766</v>
      </c>
      <c r="C162" s="22" t="s">
        <v>1659</v>
      </c>
      <c r="D162" s="27">
        <f t="shared" si="23"/>
        <v>106040</v>
      </c>
      <c r="E162" s="35">
        <f t="shared" si="18"/>
        <v>78085</v>
      </c>
      <c r="F162" s="35">
        <f t="shared" si="19"/>
        <v>26393</v>
      </c>
      <c r="G162" s="35">
        <f t="shared" si="20"/>
        <v>1562</v>
      </c>
      <c r="H162" s="11">
        <v>0</v>
      </c>
      <c r="I162" s="92">
        <f t="shared" si="21"/>
        <v>0.27500000000000002</v>
      </c>
      <c r="J162" s="38"/>
      <c r="K162" s="89">
        <f t="shared" si="22"/>
        <v>106040</v>
      </c>
      <c r="L162" s="31">
        <v>11</v>
      </c>
      <c r="M162" s="31">
        <f t="shared" si="24"/>
        <v>440</v>
      </c>
    </row>
    <row r="163" spans="1:13" ht="15.75" x14ac:dyDescent="0.25">
      <c r="A163" s="14" t="s">
        <v>207</v>
      </c>
      <c r="B163" s="21" t="s">
        <v>1768</v>
      </c>
      <c r="C163" s="22" t="s">
        <v>1662</v>
      </c>
      <c r="D163" s="27">
        <f t="shared" si="23"/>
        <v>115680</v>
      </c>
      <c r="E163" s="35">
        <f t="shared" si="18"/>
        <v>85184</v>
      </c>
      <c r="F163" s="35">
        <f t="shared" si="19"/>
        <v>28792</v>
      </c>
      <c r="G163" s="35">
        <f t="shared" si="20"/>
        <v>1704</v>
      </c>
      <c r="H163" s="11">
        <v>0</v>
      </c>
      <c r="I163" s="92">
        <f t="shared" si="21"/>
        <v>0.3</v>
      </c>
      <c r="J163" s="38"/>
      <c r="K163" s="89">
        <f t="shared" si="22"/>
        <v>115680</v>
      </c>
      <c r="L163" s="31">
        <v>12</v>
      </c>
      <c r="M163" s="31">
        <f t="shared" si="24"/>
        <v>480</v>
      </c>
    </row>
    <row r="164" spans="1:13" ht="15.75" x14ac:dyDescent="0.25">
      <c r="A164" s="14" t="s">
        <v>208</v>
      </c>
      <c r="B164" s="21" t="s">
        <v>1770</v>
      </c>
      <c r="C164" s="22" t="s">
        <v>1665</v>
      </c>
      <c r="D164" s="27">
        <f t="shared" si="23"/>
        <v>125320</v>
      </c>
      <c r="E164" s="35">
        <f t="shared" si="18"/>
        <v>92283</v>
      </c>
      <c r="F164" s="35">
        <f t="shared" si="19"/>
        <v>31191</v>
      </c>
      <c r="G164" s="35">
        <f t="shared" si="20"/>
        <v>1846</v>
      </c>
      <c r="H164" s="11">
        <v>0</v>
      </c>
      <c r="I164" s="92">
        <f t="shared" si="21"/>
        <v>0.32500000000000001</v>
      </c>
      <c r="J164" s="38"/>
      <c r="K164" s="89">
        <f t="shared" si="22"/>
        <v>125320</v>
      </c>
      <c r="L164" s="31">
        <v>13</v>
      </c>
      <c r="M164" s="31">
        <f t="shared" si="24"/>
        <v>520</v>
      </c>
    </row>
    <row r="165" spans="1:13" ht="15.75" x14ac:dyDescent="0.25">
      <c r="A165" s="14" t="s">
        <v>209</v>
      </c>
      <c r="B165" s="21" t="s">
        <v>1772</v>
      </c>
      <c r="C165" s="22" t="s">
        <v>1668</v>
      </c>
      <c r="D165" s="27">
        <f t="shared" si="23"/>
        <v>134960</v>
      </c>
      <c r="E165" s="35">
        <f t="shared" si="18"/>
        <v>99381</v>
      </c>
      <c r="F165" s="35">
        <f t="shared" si="19"/>
        <v>33591</v>
      </c>
      <c r="G165" s="35">
        <f t="shared" si="20"/>
        <v>1988</v>
      </c>
      <c r="H165" s="11">
        <v>0</v>
      </c>
      <c r="I165" s="92">
        <f t="shared" si="21"/>
        <v>0.35</v>
      </c>
      <c r="J165" s="38"/>
      <c r="K165" s="89">
        <f t="shared" si="22"/>
        <v>134960</v>
      </c>
      <c r="L165" s="31">
        <v>14</v>
      </c>
      <c r="M165" s="31">
        <f t="shared" si="24"/>
        <v>560</v>
      </c>
    </row>
    <row r="166" spans="1:13" ht="15.75" x14ac:dyDescent="0.25">
      <c r="A166" s="14" t="s">
        <v>210</v>
      </c>
      <c r="B166" s="21" t="s">
        <v>1774</v>
      </c>
      <c r="C166" s="22" t="s">
        <v>1671</v>
      </c>
      <c r="D166" s="27">
        <f t="shared" si="23"/>
        <v>144600</v>
      </c>
      <c r="E166" s="35">
        <f t="shared" si="18"/>
        <v>106480</v>
      </c>
      <c r="F166" s="35">
        <f t="shared" si="19"/>
        <v>35990</v>
      </c>
      <c r="G166" s="35">
        <f t="shared" si="20"/>
        <v>2130</v>
      </c>
      <c r="H166" s="11">
        <v>0</v>
      </c>
      <c r="I166" s="92">
        <f t="shared" si="21"/>
        <v>0.375</v>
      </c>
      <c r="J166" s="38"/>
      <c r="K166" s="89">
        <f t="shared" si="22"/>
        <v>144600</v>
      </c>
      <c r="L166" s="31">
        <v>15</v>
      </c>
      <c r="M166" s="31">
        <f t="shared" si="24"/>
        <v>600</v>
      </c>
    </row>
    <row r="167" spans="1:13" ht="15.75" x14ac:dyDescent="0.25">
      <c r="A167" s="14" t="s">
        <v>211</v>
      </c>
      <c r="B167" s="21" t="s">
        <v>1776</v>
      </c>
      <c r="C167" s="22" t="s">
        <v>1674</v>
      </c>
      <c r="D167" s="27">
        <f t="shared" si="23"/>
        <v>154240</v>
      </c>
      <c r="E167" s="35">
        <f t="shared" si="18"/>
        <v>113579</v>
      </c>
      <c r="F167" s="35">
        <f t="shared" si="19"/>
        <v>38389</v>
      </c>
      <c r="G167" s="35">
        <f t="shared" si="20"/>
        <v>2272</v>
      </c>
      <c r="H167" s="11">
        <v>0</v>
      </c>
      <c r="I167" s="92">
        <f t="shared" si="21"/>
        <v>0.4</v>
      </c>
      <c r="J167" s="38"/>
      <c r="K167" s="89">
        <f t="shared" si="22"/>
        <v>154240</v>
      </c>
      <c r="L167" s="31">
        <v>16</v>
      </c>
      <c r="M167" s="31">
        <f t="shared" si="24"/>
        <v>640</v>
      </c>
    </row>
    <row r="168" spans="1:13" ht="15.75" x14ac:dyDescent="0.25">
      <c r="A168" s="14" t="s">
        <v>212</v>
      </c>
      <c r="B168" s="21" t="s">
        <v>1778</v>
      </c>
      <c r="C168" s="22" t="s">
        <v>1677</v>
      </c>
      <c r="D168" s="27">
        <f t="shared" si="23"/>
        <v>163880</v>
      </c>
      <c r="E168" s="35">
        <f t="shared" si="18"/>
        <v>120677</v>
      </c>
      <c r="F168" s="35">
        <f t="shared" si="19"/>
        <v>40789</v>
      </c>
      <c r="G168" s="35">
        <f t="shared" si="20"/>
        <v>2414</v>
      </c>
      <c r="H168" s="11">
        <v>0</v>
      </c>
      <c r="I168" s="92">
        <f t="shared" si="21"/>
        <v>0.42499999999999999</v>
      </c>
      <c r="J168" s="38"/>
      <c r="K168" s="89">
        <f t="shared" si="22"/>
        <v>163880</v>
      </c>
      <c r="L168" s="31">
        <v>17</v>
      </c>
      <c r="M168" s="31">
        <f t="shared" si="24"/>
        <v>680</v>
      </c>
    </row>
    <row r="169" spans="1:13" ht="15.75" x14ac:dyDescent="0.25">
      <c r="A169" s="14" t="s">
        <v>213</v>
      </c>
      <c r="B169" s="21" t="s">
        <v>1780</v>
      </c>
      <c r="C169" s="22" t="s">
        <v>1680</v>
      </c>
      <c r="D169" s="27">
        <f t="shared" si="23"/>
        <v>173520</v>
      </c>
      <c r="E169" s="35">
        <f t="shared" si="18"/>
        <v>127776</v>
      </c>
      <c r="F169" s="35">
        <f t="shared" si="19"/>
        <v>43188</v>
      </c>
      <c r="G169" s="35">
        <f t="shared" si="20"/>
        <v>2556</v>
      </c>
      <c r="H169" s="11">
        <v>0</v>
      </c>
      <c r="I169" s="92">
        <f t="shared" si="21"/>
        <v>0.45</v>
      </c>
      <c r="J169" s="38"/>
      <c r="K169" s="89">
        <f t="shared" si="22"/>
        <v>173520</v>
      </c>
      <c r="L169" s="31">
        <v>18</v>
      </c>
      <c r="M169" s="31">
        <f t="shared" si="24"/>
        <v>720</v>
      </c>
    </row>
    <row r="170" spans="1:13" ht="15.75" x14ac:dyDescent="0.25">
      <c r="A170" s="14" t="s">
        <v>214</v>
      </c>
      <c r="B170" s="21" t="s">
        <v>1782</v>
      </c>
      <c r="C170" s="22" t="s">
        <v>1683</v>
      </c>
      <c r="D170" s="27">
        <f t="shared" si="23"/>
        <v>183160</v>
      </c>
      <c r="E170" s="35">
        <f t="shared" si="18"/>
        <v>134875</v>
      </c>
      <c r="F170" s="35">
        <f t="shared" si="19"/>
        <v>45588</v>
      </c>
      <c r="G170" s="35">
        <f t="shared" si="20"/>
        <v>2697</v>
      </c>
      <c r="H170" s="11">
        <v>0</v>
      </c>
      <c r="I170" s="92">
        <f t="shared" si="21"/>
        <v>0.47499999999999998</v>
      </c>
      <c r="J170" s="38"/>
      <c r="K170" s="89">
        <f t="shared" si="22"/>
        <v>183160</v>
      </c>
      <c r="L170" s="31">
        <v>19</v>
      </c>
      <c r="M170" s="31">
        <f t="shared" si="24"/>
        <v>760</v>
      </c>
    </row>
    <row r="171" spans="1:13" ht="15.75" x14ac:dyDescent="0.25">
      <c r="A171" s="14" t="s">
        <v>215</v>
      </c>
      <c r="B171" s="21" t="s">
        <v>1784</v>
      </c>
      <c r="C171" s="22" t="s">
        <v>1686</v>
      </c>
      <c r="D171" s="27">
        <f t="shared" si="23"/>
        <v>192800</v>
      </c>
      <c r="E171" s="35">
        <f t="shared" si="18"/>
        <v>141973</v>
      </c>
      <c r="F171" s="35">
        <f t="shared" si="19"/>
        <v>47988</v>
      </c>
      <c r="G171" s="35">
        <f t="shared" si="20"/>
        <v>2839</v>
      </c>
      <c r="H171" s="11">
        <v>0</v>
      </c>
      <c r="I171" s="92">
        <f t="shared" si="21"/>
        <v>0.5</v>
      </c>
      <c r="J171" s="38"/>
      <c r="K171" s="89">
        <f t="shared" si="22"/>
        <v>192800</v>
      </c>
      <c r="L171" s="31">
        <v>20</v>
      </c>
      <c r="M171" s="31">
        <f t="shared" si="24"/>
        <v>800</v>
      </c>
    </row>
    <row r="172" spans="1:13" ht="15.75" x14ac:dyDescent="0.25">
      <c r="A172" s="14" t="s">
        <v>216</v>
      </c>
      <c r="B172" s="21" t="s">
        <v>1786</v>
      </c>
      <c r="C172" s="22" t="s">
        <v>1689</v>
      </c>
      <c r="D172" s="27">
        <f t="shared" si="23"/>
        <v>202440</v>
      </c>
      <c r="E172" s="35">
        <f t="shared" si="18"/>
        <v>149072</v>
      </c>
      <c r="F172" s="35">
        <f t="shared" si="19"/>
        <v>50387</v>
      </c>
      <c r="G172" s="35">
        <f t="shared" si="20"/>
        <v>2981</v>
      </c>
      <c r="H172" s="11">
        <v>0</v>
      </c>
      <c r="I172" s="92">
        <f t="shared" si="21"/>
        <v>0.52500000000000002</v>
      </c>
      <c r="J172" s="38"/>
      <c r="K172" s="89">
        <f t="shared" si="22"/>
        <v>202440</v>
      </c>
      <c r="L172" s="31">
        <v>21</v>
      </c>
      <c r="M172" s="31">
        <f t="shared" si="24"/>
        <v>840</v>
      </c>
    </row>
    <row r="173" spans="1:13" ht="15.75" x14ac:dyDescent="0.25">
      <c r="A173" s="14" t="s">
        <v>217</v>
      </c>
      <c r="B173" s="21" t="s">
        <v>1788</v>
      </c>
      <c r="C173" s="22" t="s">
        <v>1692</v>
      </c>
      <c r="D173" s="27">
        <f t="shared" si="23"/>
        <v>212080</v>
      </c>
      <c r="E173" s="35">
        <f t="shared" si="18"/>
        <v>156171</v>
      </c>
      <c r="F173" s="35">
        <f t="shared" si="19"/>
        <v>52786</v>
      </c>
      <c r="G173" s="35">
        <f t="shared" si="20"/>
        <v>3123</v>
      </c>
      <c r="H173" s="11">
        <v>0</v>
      </c>
      <c r="I173" s="92">
        <f t="shared" si="21"/>
        <v>0.55000000000000004</v>
      </c>
      <c r="J173" s="38"/>
      <c r="K173" s="89">
        <f t="shared" si="22"/>
        <v>212080</v>
      </c>
      <c r="L173" s="31">
        <v>22</v>
      </c>
      <c r="M173" s="31">
        <f t="shared" si="24"/>
        <v>880</v>
      </c>
    </row>
    <row r="174" spans="1:13" ht="15.75" x14ac:dyDescent="0.25">
      <c r="A174" s="14" t="s">
        <v>218</v>
      </c>
      <c r="B174" s="21" t="s">
        <v>1790</v>
      </c>
      <c r="C174" s="22" t="s">
        <v>1695</v>
      </c>
      <c r="D174" s="27">
        <f t="shared" si="23"/>
        <v>221720</v>
      </c>
      <c r="E174" s="35">
        <f t="shared" si="18"/>
        <v>163270</v>
      </c>
      <c r="F174" s="35">
        <f t="shared" si="19"/>
        <v>55185</v>
      </c>
      <c r="G174" s="35">
        <f t="shared" si="20"/>
        <v>3265</v>
      </c>
      <c r="H174" s="11">
        <v>0</v>
      </c>
      <c r="I174" s="92">
        <f t="shared" si="21"/>
        <v>0.57499999999999996</v>
      </c>
      <c r="J174" s="38"/>
      <c r="K174" s="89">
        <f t="shared" si="22"/>
        <v>221720</v>
      </c>
      <c r="L174" s="31">
        <v>23</v>
      </c>
      <c r="M174" s="31">
        <f t="shared" si="24"/>
        <v>920</v>
      </c>
    </row>
    <row r="175" spans="1:13" ht="15.75" x14ac:dyDescent="0.25">
      <c r="A175" s="14" t="s">
        <v>219</v>
      </c>
      <c r="B175" s="21" t="s">
        <v>1792</v>
      </c>
      <c r="C175" s="22" t="s">
        <v>1698</v>
      </c>
      <c r="D175" s="27">
        <f t="shared" si="23"/>
        <v>231360</v>
      </c>
      <c r="E175" s="35">
        <f t="shared" si="18"/>
        <v>170368</v>
      </c>
      <c r="F175" s="35">
        <f t="shared" si="19"/>
        <v>57585</v>
      </c>
      <c r="G175" s="35">
        <f t="shared" si="20"/>
        <v>3407</v>
      </c>
      <c r="H175" s="11">
        <v>0</v>
      </c>
      <c r="I175" s="92">
        <f t="shared" si="21"/>
        <v>0.6</v>
      </c>
      <c r="J175" s="38"/>
      <c r="K175" s="89">
        <f t="shared" si="22"/>
        <v>231360</v>
      </c>
      <c r="L175" s="31">
        <v>24</v>
      </c>
      <c r="M175" s="31">
        <f t="shared" si="24"/>
        <v>960</v>
      </c>
    </row>
    <row r="176" spans="1:13" ht="15.75" x14ac:dyDescent="0.25">
      <c r="A176" s="14" t="s">
        <v>220</v>
      </c>
      <c r="B176" s="21" t="s">
        <v>1794</v>
      </c>
      <c r="C176" s="22" t="s">
        <v>1701</v>
      </c>
      <c r="D176" s="27">
        <f t="shared" si="23"/>
        <v>241000</v>
      </c>
      <c r="E176" s="35">
        <f t="shared" si="18"/>
        <v>177467</v>
      </c>
      <c r="F176" s="35">
        <f t="shared" si="19"/>
        <v>59984</v>
      </c>
      <c r="G176" s="35">
        <f t="shared" si="20"/>
        <v>3549</v>
      </c>
      <c r="H176" s="11">
        <v>0</v>
      </c>
      <c r="I176" s="92">
        <f t="shared" ref="I176:I207" si="25">L176/40</f>
        <v>0.625</v>
      </c>
      <c r="J176" s="38"/>
      <c r="K176" s="89">
        <f t="shared" ref="K176:K207" si="26">M176*N1_</f>
        <v>241000</v>
      </c>
      <c r="L176" s="31">
        <v>25</v>
      </c>
      <c r="M176" s="31">
        <f t="shared" si="24"/>
        <v>1000</v>
      </c>
    </row>
    <row r="177" spans="1:13" ht="15.75" x14ac:dyDescent="0.25">
      <c r="A177" s="14" t="s">
        <v>221</v>
      </c>
      <c r="B177" s="21" t="s">
        <v>521</v>
      </c>
      <c r="C177" s="22" t="s">
        <v>1797</v>
      </c>
      <c r="D177" s="27">
        <f t="shared" si="23"/>
        <v>9640</v>
      </c>
      <c r="E177" s="35">
        <f t="shared" si="18"/>
        <v>7099</v>
      </c>
      <c r="F177" s="35">
        <f t="shared" si="19"/>
        <v>2399</v>
      </c>
      <c r="G177" s="35">
        <f t="shared" si="20"/>
        <v>142</v>
      </c>
      <c r="H177" s="11">
        <v>0</v>
      </c>
      <c r="I177" s="92">
        <f t="shared" si="25"/>
        <v>2.5000000000000001E-2</v>
      </c>
      <c r="J177" s="38"/>
      <c r="K177" s="89">
        <f t="shared" si="26"/>
        <v>9640</v>
      </c>
      <c r="L177" s="31">
        <v>1</v>
      </c>
      <c r="M177" s="31">
        <f>L177*40</f>
        <v>40</v>
      </c>
    </row>
    <row r="178" spans="1:13" ht="15.75" x14ac:dyDescent="0.25">
      <c r="A178" s="14" t="s">
        <v>222</v>
      </c>
      <c r="B178" s="21" t="s">
        <v>523</v>
      </c>
      <c r="C178" s="22" t="s">
        <v>1799</v>
      </c>
      <c r="D178" s="27">
        <f t="shared" si="23"/>
        <v>19280</v>
      </c>
      <c r="E178" s="35">
        <f t="shared" si="18"/>
        <v>14197</v>
      </c>
      <c r="F178" s="35">
        <f t="shared" si="19"/>
        <v>4799</v>
      </c>
      <c r="G178" s="35">
        <f t="shared" si="20"/>
        <v>284</v>
      </c>
      <c r="H178" s="11">
        <v>0</v>
      </c>
      <c r="I178" s="92">
        <f t="shared" si="25"/>
        <v>0.05</v>
      </c>
      <c r="J178" s="38"/>
      <c r="K178" s="89">
        <f t="shared" si="26"/>
        <v>19280</v>
      </c>
      <c r="L178" s="31">
        <v>2</v>
      </c>
      <c r="M178" s="31">
        <f t="shared" ref="M178:M216" si="27">L178*40</f>
        <v>80</v>
      </c>
    </row>
    <row r="179" spans="1:13" ht="15.75" x14ac:dyDescent="0.25">
      <c r="A179" s="14" t="s">
        <v>223</v>
      </c>
      <c r="B179" s="21" t="s">
        <v>525</v>
      </c>
      <c r="C179" s="22" t="s">
        <v>1801</v>
      </c>
      <c r="D179" s="27">
        <f t="shared" si="23"/>
        <v>28920</v>
      </c>
      <c r="E179" s="35">
        <f t="shared" si="18"/>
        <v>21296</v>
      </c>
      <c r="F179" s="35">
        <f t="shared" si="19"/>
        <v>7198</v>
      </c>
      <c r="G179" s="35">
        <f t="shared" si="20"/>
        <v>426</v>
      </c>
      <c r="H179" s="11">
        <v>0</v>
      </c>
      <c r="I179" s="92">
        <f t="shared" si="25"/>
        <v>7.4999999999999997E-2</v>
      </c>
      <c r="J179" s="38"/>
      <c r="K179" s="89">
        <f t="shared" si="26"/>
        <v>28920</v>
      </c>
      <c r="L179" s="31">
        <v>3</v>
      </c>
      <c r="M179" s="31">
        <f t="shared" si="27"/>
        <v>120</v>
      </c>
    </row>
    <row r="180" spans="1:13" ht="15.75" x14ac:dyDescent="0.25">
      <c r="A180" s="14" t="s">
        <v>224</v>
      </c>
      <c r="B180" s="21" t="s">
        <v>527</v>
      </c>
      <c r="C180" s="22" t="s">
        <v>1803</v>
      </c>
      <c r="D180" s="27">
        <f t="shared" si="23"/>
        <v>38560</v>
      </c>
      <c r="E180" s="35">
        <f t="shared" si="18"/>
        <v>28395</v>
      </c>
      <c r="F180" s="35">
        <f t="shared" si="19"/>
        <v>9597</v>
      </c>
      <c r="G180" s="35">
        <f t="shared" si="20"/>
        <v>568</v>
      </c>
      <c r="H180" s="11">
        <v>0</v>
      </c>
      <c r="I180" s="92">
        <f t="shared" si="25"/>
        <v>0.1</v>
      </c>
      <c r="J180" s="38"/>
      <c r="K180" s="89">
        <f t="shared" si="26"/>
        <v>38560</v>
      </c>
      <c r="L180" s="31">
        <v>4</v>
      </c>
      <c r="M180" s="31">
        <f t="shared" si="27"/>
        <v>160</v>
      </c>
    </row>
    <row r="181" spans="1:13" ht="15.75" x14ac:dyDescent="0.25">
      <c r="A181" s="14" t="s">
        <v>225</v>
      </c>
      <c r="B181" s="21" t="s">
        <v>529</v>
      </c>
      <c r="C181" s="22" t="s">
        <v>1805</v>
      </c>
      <c r="D181" s="27">
        <f t="shared" si="23"/>
        <v>48200</v>
      </c>
      <c r="E181" s="35">
        <f t="shared" si="18"/>
        <v>35493</v>
      </c>
      <c r="F181" s="35">
        <f t="shared" si="19"/>
        <v>11997</v>
      </c>
      <c r="G181" s="35">
        <f t="shared" si="20"/>
        <v>710</v>
      </c>
      <c r="H181" s="11">
        <v>0</v>
      </c>
      <c r="I181" s="92">
        <f t="shared" si="25"/>
        <v>0.125</v>
      </c>
      <c r="J181" s="38"/>
      <c r="K181" s="89">
        <f t="shared" si="26"/>
        <v>48200</v>
      </c>
      <c r="L181" s="31">
        <v>5</v>
      </c>
      <c r="M181" s="31">
        <f t="shared" si="27"/>
        <v>200</v>
      </c>
    </row>
    <row r="182" spans="1:13" ht="15.75" x14ac:dyDescent="0.25">
      <c r="A182" s="14" t="s">
        <v>226</v>
      </c>
      <c r="B182" s="21" t="s">
        <v>531</v>
      </c>
      <c r="C182" s="22" t="s">
        <v>1807</v>
      </c>
      <c r="D182" s="27">
        <f t="shared" si="23"/>
        <v>57840</v>
      </c>
      <c r="E182" s="35">
        <f t="shared" si="18"/>
        <v>42592</v>
      </c>
      <c r="F182" s="35">
        <f t="shared" si="19"/>
        <v>14396</v>
      </c>
      <c r="G182" s="35">
        <f t="shared" si="20"/>
        <v>852</v>
      </c>
      <c r="H182" s="11">
        <v>0</v>
      </c>
      <c r="I182" s="92">
        <f t="shared" si="25"/>
        <v>0.15</v>
      </c>
      <c r="J182" s="38"/>
      <c r="K182" s="89">
        <f t="shared" si="26"/>
        <v>57840</v>
      </c>
      <c r="L182" s="31">
        <v>6</v>
      </c>
      <c r="M182" s="31">
        <f t="shared" si="27"/>
        <v>240</v>
      </c>
    </row>
    <row r="183" spans="1:13" ht="15.75" x14ac:dyDescent="0.25">
      <c r="A183" s="14" t="s">
        <v>227</v>
      </c>
      <c r="B183" s="21" t="s">
        <v>533</v>
      </c>
      <c r="C183" s="22" t="s">
        <v>1809</v>
      </c>
      <c r="D183" s="27">
        <f t="shared" si="23"/>
        <v>67480</v>
      </c>
      <c r="E183" s="35">
        <f t="shared" si="18"/>
        <v>49691</v>
      </c>
      <c r="F183" s="35">
        <f t="shared" si="19"/>
        <v>16795</v>
      </c>
      <c r="G183" s="35">
        <f t="shared" si="20"/>
        <v>994</v>
      </c>
      <c r="H183" s="11">
        <v>0</v>
      </c>
      <c r="I183" s="92">
        <f t="shared" si="25"/>
        <v>0.17499999999999999</v>
      </c>
      <c r="J183" s="38"/>
      <c r="K183" s="89">
        <f t="shared" si="26"/>
        <v>67480</v>
      </c>
      <c r="L183" s="31">
        <v>7</v>
      </c>
      <c r="M183" s="31">
        <f t="shared" si="27"/>
        <v>280</v>
      </c>
    </row>
    <row r="184" spans="1:13" ht="15.75" x14ac:dyDescent="0.25">
      <c r="A184" s="14" t="s">
        <v>228</v>
      </c>
      <c r="B184" s="21" t="s">
        <v>535</v>
      </c>
      <c r="C184" s="22" t="s">
        <v>1811</v>
      </c>
      <c r="D184" s="27">
        <f t="shared" si="23"/>
        <v>77120</v>
      </c>
      <c r="E184" s="35">
        <f t="shared" si="18"/>
        <v>56789</v>
      </c>
      <c r="F184" s="35">
        <f t="shared" si="19"/>
        <v>19195</v>
      </c>
      <c r="G184" s="35">
        <f t="shared" si="20"/>
        <v>1136</v>
      </c>
      <c r="H184" s="11">
        <v>0</v>
      </c>
      <c r="I184" s="92">
        <f t="shared" si="25"/>
        <v>0.2</v>
      </c>
      <c r="J184" s="38"/>
      <c r="K184" s="89">
        <f t="shared" si="26"/>
        <v>77120</v>
      </c>
      <c r="L184" s="31">
        <v>8</v>
      </c>
      <c r="M184" s="31">
        <f t="shared" si="27"/>
        <v>320</v>
      </c>
    </row>
    <row r="185" spans="1:13" ht="15.75" x14ac:dyDescent="0.25">
      <c r="A185" s="14" t="s">
        <v>229</v>
      </c>
      <c r="B185" s="21" t="s">
        <v>537</v>
      </c>
      <c r="C185" s="22" t="s">
        <v>1813</v>
      </c>
      <c r="D185" s="27">
        <f t="shared" si="23"/>
        <v>86760</v>
      </c>
      <c r="E185" s="35">
        <f t="shared" si="18"/>
        <v>63888</v>
      </c>
      <c r="F185" s="35">
        <f t="shared" si="19"/>
        <v>21594</v>
      </c>
      <c r="G185" s="35">
        <f t="shared" si="20"/>
        <v>1278</v>
      </c>
      <c r="H185" s="11">
        <v>0</v>
      </c>
      <c r="I185" s="92">
        <f t="shared" si="25"/>
        <v>0.22500000000000001</v>
      </c>
      <c r="J185" s="38"/>
      <c r="K185" s="89">
        <f t="shared" si="26"/>
        <v>86760</v>
      </c>
      <c r="L185" s="31">
        <v>9</v>
      </c>
      <c r="M185" s="31">
        <f t="shared" si="27"/>
        <v>360</v>
      </c>
    </row>
    <row r="186" spans="1:13" ht="15.75" x14ac:dyDescent="0.25">
      <c r="A186" s="14" t="s">
        <v>230</v>
      </c>
      <c r="B186" s="21" t="s">
        <v>539</v>
      </c>
      <c r="C186" s="22" t="s">
        <v>1815</v>
      </c>
      <c r="D186" s="27">
        <f t="shared" si="23"/>
        <v>96400</v>
      </c>
      <c r="E186" s="35">
        <f t="shared" si="18"/>
        <v>70987</v>
      </c>
      <c r="F186" s="35">
        <f t="shared" si="19"/>
        <v>23993</v>
      </c>
      <c r="G186" s="35">
        <f t="shared" si="20"/>
        <v>1420</v>
      </c>
      <c r="H186" s="11">
        <v>0</v>
      </c>
      <c r="I186" s="92">
        <f t="shared" si="25"/>
        <v>0.25</v>
      </c>
      <c r="J186" s="38"/>
      <c r="K186" s="89">
        <f t="shared" si="26"/>
        <v>96400</v>
      </c>
      <c r="L186" s="31">
        <v>10</v>
      </c>
      <c r="M186" s="31">
        <f t="shared" si="27"/>
        <v>400</v>
      </c>
    </row>
    <row r="187" spans="1:13" ht="15.75" x14ac:dyDescent="0.25">
      <c r="A187" s="14" t="s">
        <v>231</v>
      </c>
      <c r="B187" s="21" t="s">
        <v>541</v>
      </c>
      <c r="C187" s="22" t="s">
        <v>1817</v>
      </c>
      <c r="D187" s="27">
        <f t="shared" si="23"/>
        <v>106040</v>
      </c>
      <c r="E187" s="35">
        <f t="shared" si="18"/>
        <v>78085</v>
      </c>
      <c r="F187" s="35">
        <f t="shared" si="19"/>
        <v>26393</v>
      </c>
      <c r="G187" s="35">
        <f t="shared" si="20"/>
        <v>1562</v>
      </c>
      <c r="H187" s="11">
        <v>0</v>
      </c>
      <c r="I187" s="92">
        <f t="shared" si="25"/>
        <v>0.27500000000000002</v>
      </c>
      <c r="J187" s="38"/>
      <c r="K187" s="89">
        <f t="shared" si="26"/>
        <v>106040</v>
      </c>
      <c r="L187" s="31">
        <v>11</v>
      </c>
      <c r="M187" s="31">
        <f t="shared" si="27"/>
        <v>440</v>
      </c>
    </row>
    <row r="188" spans="1:13" ht="15.75" x14ac:dyDescent="0.25">
      <c r="A188" s="14" t="s">
        <v>232</v>
      </c>
      <c r="B188" s="21" t="s">
        <v>543</v>
      </c>
      <c r="C188" s="22" t="s">
        <v>1819</v>
      </c>
      <c r="D188" s="27">
        <f t="shared" si="23"/>
        <v>115680</v>
      </c>
      <c r="E188" s="35">
        <f t="shared" si="18"/>
        <v>85184</v>
      </c>
      <c r="F188" s="35">
        <f t="shared" si="19"/>
        <v>28792</v>
      </c>
      <c r="G188" s="35">
        <f t="shared" si="20"/>
        <v>1704</v>
      </c>
      <c r="H188" s="11">
        <v>0</v>
      </c>
      <c r="I188" s="92">
        <f t="shared" si="25"/>
        <v>0.3</v>
      </c>
      <c r="J188" s="38"/>
      <c r="K188" s="89">
        <f t="shared" si="26"/>
        <v>115680</v>
      </c>
      <c r="L188" s="31">
        <v>12</v>
      </c>
      <c r="M188" s="31">
        <f t="shared" si="27"/>
        <v>480</v>
      </c>
    </row>
    <row r="189" spans="1:13" ht="15.75" x14ac:dyDescent="0.25">
      <c r="A189" s="14" t="s">
        <v>233</v>
      </c>
      <c r="B189" s="21" t="s">
        <v>545</v>
      </c>
      <c r="C189" s="22" t="s">
        <v>1821</v>
      </c>
      <c r="D189" s="27">
        <f t="shared" si="23"/>
        <v>125320</v>
      </c>
      <c r="E189" s="35">
        <f t="shared" si="18"/>
        <v>92283</v>
      </c>
      <c r="F189" s="35">
        <f t="shared" si="19"/>
        <v>31191</v>
      </c>
      <c r="G189" s="35">
        <f t="shared" si="20"/>
        <v>1846</v>
      </c>
      <c r="H189" s="11">
        <v>0</v>
      </c>
      <c r="I189" s="92">
        <f t="shared" si="25"/>
        <v>0.32500000000000001</v>
      </c>
      <c r="J189" s="38"/>
      <c r="K189" s="89">
        <f t="shared" si="26"/>
        <v>125320</v>
      </c>
      <c r="L189" s="31">
        <v>13</v>
      </c>
      <c r="M189" s="31">
        <f t="shared" si="27"/>
        <v>520</v>
      </c>
    </row>
    <row r="190" spans="1:13" ht="15.75" x14ac:dyDescent="0.25">
      <c r="A190" s="14" t="s">
        <v>234</v>
      </c>
      <c r="B190" s="21" t="s">
        <v>547</v>
      </c>
      <c r="C190" s="22" t="s">
        <v>1823</v>
      </c>
      <c r="D190" s="27">
        <f t="shared" si="23"/>
        <v>134960</v>
      </c>
      <c r="E190" s="35">
        <f t="shared" si="18"/>
        <v>99381</v>
      </c>
      <c r="F190" s="35">
        <f t="shared" si="19"/>
        <v>33591</v>
      </c>
      <c r="G190" s="35">
        <f t="shared" si="20"/>
        <v>1988</v>
      </c>
      <c r="H190" s="11">
        <v>0</v>
      </c>
      <c r="I190" s="92">
        <f t="shared" si="25"/>
        <v>0.35</v>
      </c>
      <c r="J190" s="38"/>
      <c r="K190" s="89">
        <f t="shared" si="26"/>
        <v>134960</v>
      </c>
      <c r="L190" s="31">
        <v>14</v>
      </c>
      <c r="M190" s="31">
        <f t="shared" si="27"/>
        <v>560</v>
      </c>
    </row>
    <row r="191" spans="1:13" ht="15.75" x14ac:dyDescent="0.25">
      <c r="A191" s="14" t="s">
        <v>235</v>
      </c>
      <c r="B191" s="21" t="s">
        <v>549</v>
      </c>
      <c r="C191" s="22" t="s">
        <v>1825</v>
      </c>
      <c r="D191" s="27">
        <f t="shared" si="23"/>
        <v>144600</v>
      </c>
      <c r="E191" s="35">
        <f t="shared" si="18"/>
        <v>106480</v>
      </c>
      <c r="F191" s="35">
        <f t="shared" si="19"/>
        <v>35990</v>
      </c>
      <c r="G191" s="35">
        <f t="shared" si="20"/>
        <v>2130</v>
      </c>
      <c r="H191" s="11">
        <v>0</v>
      </c>
      <c r="I191" s="92">
        <f t="shared" si="25"/>
        <v>0.375</v>
      </c>
      <c r="J191" s="38"/>
      <c r="K191" s="89">
        <f t="shared" si="26"/>
        <v>144600</v>
      </c>
      <c r="L191" s="31">
        <v>15</v>
      </c>
      <c r="M191" s="31">
        <f t="shared" si="27"/>
        <v>600</v>
      </c>
    </row>
    <row r="192" spans="1:13" ht="15.75" x14ac:dyDescent="0.25">
      <c r="A192" s="14" t="s">
        <v>236</v>
      </c>
      <c r="B192" s="21" t="s">
        <v>551</v>
      </c>
      <c r="C192" s="22" t="s">
        <v>1827</v>
      </c>
      <c r="D192" s="27">
        <f t="shared" si="23"/>
        <v>154240</v>
      </c>
      <c r="E192" s="35">
        <f t="shared" si="18"/>
        <v>113579</v>
      </c>
      <c r="F192" s="35">
        <f t="shared" si="19"/>
        <v>38389</v>
      </c>
      <c r="G192" s="35">
        <f t="shared" si="20"/>
        <v>2272</v>
      </c>
      <c r="H192" s="11">
        <v>0</v>
      </c>
      <c r="I192" s="92">
        <f t="shared" si="25"/>
        <v>0.4</v>
      </c>
      <c r="J192" s="38"/>
      <c r="K192" s="89">
        <f t="shared" si="26"/>
        <v>154240</v>
      </c>
      <c r="L192" s="31">
        <v>16</v>
      </c>
      <c r="M192" s="31">
        <f t="shared" si="27"/>
        <v>640</v>
      </c>
    </row>
    <row r="193" spans="1:13" ht="15.75" x14ac:dyDescent="0.25">
      <c r="A193" s="14" t="s">
        <v>237</v>
      </c>
      <c r="B193" s="21" t="s">
        <v>553</v>
      </c>
      <c r="C193" s="22" t="s">
        <v>1829</v>
      </c>
      <c r="D193" s="27">
        <f t="shared" si="23"/>
        <v>163880</v>
      </c>
      <c r="E193" s="35">
        <f t="shared" si="18"/>
        <v>120677</v>
      </c>
      <c r="F193" s="35">
        <f t="shared" si="19"/>
        <v>40789</v>
      </c>
      <c r="G193" s="35">
        <f t="shared" si="20"/>
        <v>2414</v>
      </c>
      <c r="H193" s="11">
        <v>0</v>
      </c>
      <c r="I193" s="92">
        <f t="shared" si="25"/>
        <v>0.42499999999999999</v>
      </c>
      <c r="J193" s="38"/>
      <c r="K193" s="89">
        <f t="shared" si="26"/>
        <v>163880</v>
      </c>
      <c r="L193" s="31">
        <v>17</v>
      </c>
      <c r="M193" s="31">
        <f t="shared" si="27"/>
        <v>680</v>
      </c>
    </row>
    <row r="194" spans="1:13" ht="15.75" x14ac:dyDescent="0.25">
      <c r="A194" s="14" t="s">
        <v>238</v>
      </c>
      <c r="B194" s="21" t="s">
        <v>555</v>
      </c>
      <c r="C194" s="22" t="s">
        <v>1831</v>
      </c>
      <c r="D194" s="27">
        <f t="shared" si="23"/>
        <v>173520</v>
      </c>
      <c r="E194" s="35">
        <f t="shared" si="18"/>
        <v>127776</v>
      </c>
      <c r="F194" s="35">
        <f t="shared" si="19"/>
        <v>43188</v>
      </c>
      <c r="G194" s="35">
        <f t="shared" si="20"/>
        <v>2556</v>
      </c>
      <c r="H194" s="11">
        <v>0</v>
      </c>
      <c r="I194" s="92">
        <f t="shared" si="25"/>
        <v>0.45</v>
      </c>
      <c r="J194" s="38"/>
      <c r="K194" s="89">
        <f t="shared" si="26"/>
        <v>173520</v>
      </c>
      <c r="L194" s="31">
        <v>18</v>
      </c>
      <c r="M194" s="31">
        <f t="shared" si="27"/>
        <v>720</v>
      </c>
    </row>
    <row r="195" spans="1:13" ht="15.75" x14ac:dyDescent="0.25">
      <c r="A195" s="14" t="s">
        <v>239</v>
      </c>
      <c r="B195" s="21" t="s">
        <v>557</v>
      </c>
      <c r="C195" s="22" t="s">
        <v>1833</v>
      </c>
      <c r="D195" s="27">
        <f t="shared" si="23"/>
        <v>183160</v>
      </c>
      <c r="E195" s="35">
        <f t="shared" ref="E195:E258" si="28">ROUND($D195*100/135.8,0)</f>
        <v>134875</v>
      </c>
      <c r="F195" s="35">
        <f t="shared" ref="F195:F258" si="29">D195-E195-G195</f>
        <v>45588</v>
      </c>
      <c r="G195" s="35">
        <f t="shared" ref="G195:G258" si="30">ROUND($D195*2/135.8,0)</f>
        <v>2697</v>
      </c>
      <c r="H195" s="11">
        <v>0</v>
      </c>
      <c r="I195" s="92">
        <f t="shared" si="25"/>
        <v>0.47499999999999998</v>
      </c>
      <c r="J195" s="38"/>
      <c r="K195" s="89">
        <f t="shared" si="26"/>
        <v>183160</v>
      </c>
      <c r="L195" s="31">
        <v>19</v>
      </c>
      <c r="M195" s="31">
        <f t="shared" si="27"/>
        <v>760</v>
      </c>
    </row>
    <row r="196" spans="1:13" ht="15.75" x14ac:dyDescent="0.25">
      <c r="A196" s="14" t="s">
        <v>240</v>
      </c>
      <c r="B196" s="21" t="s">
        <v>559</v>
      </c>
      <c r="C196" s="22" t="s">
        <v>1835</v>
      </c>
      <c r="D196" s="27">
        <f t="shared" si="23"/>
        <v>192800</v>
      </c>
      <c r="E196" s="35">
        <f t="shared" si="28"/>
        <v>141973</v>
      </c>
      <c r="F196" s="35">
        <f t="shared" si="29"/>
        <v>47988</v>
      </c>
      <c r="G196" s="35">
        <f t="shared" si="30"/>
        <v>2839</v>
      </c>
      <c r="H196" s="11">
        <v>0</v>
      </c>
      <c r="I196" s="92">
        <f t="shared" si="25"/>
        <v>0.5</v>
      </c>
      <c r="J196" s="38"/>
      <c r="K196" s="89">
        <f t="shared" si="26"/>
        <v>192800</v>
      </c>
      <c r="L196" s="31">
        <v>20</v>
      </c>
      <c r="M196" s="31">
        <f t="shared" si="27"/>
        <v>800</v>
      </c>
    </row>
    <row r="197" spans="1:13" ht="15.75" x14ac:dyDescent="0.25">
      <c r="A197" s="14" t="s">
        <v>241</v>
      </c>
      <c r="B197" s="21" t="s">
        <v>561</v>
      </c>
      <c r="C197" s="22" t="s">
        <v>1837</v>
      </c>
      <c r="D197" s="27">
        <f t="shared" si="23"/>
        <v>202440</v>
      </c>
      <c r="E197" s="35">
        <f t="shared" si="28"/>
        <v>149072</v>
      </c>
      <c r="F197" s="35">
        <f t="shared" si="29"/>
        <v>50387</v>
      </c>
      <c r="G197" s="35">
        <f t="shared" si="30"/>
        <v>2981</v>
      </c>
      <c r="H197" s="11">
        <v>0</v>
      </c>
      <c r="I197" s="92">
        <f t="shared" si="25"/>
        <v>0.52500000000000002</v>
      </c>
      <c r="J197" s="38"/>
      <c r="K197" s="89">
        <f t="shared" si="26"/>
        <v>202440</v>
      </c>
      <c r="L197" s="31">
        <v>21</v>
      </c>
      <c r="M197" s="31">
        <f t="shared" si="27"/>
        <v>840</v>
      </c>
    </row>
    <row r="198" spans="1:13" ht="15.75" x14ac:dyDescent="0.25">
      <c r="A198" s="14" t="s">
        <v>242</v>
      </c>
      <c r="B198" s="21" t="s">
        <v>563</v>
      </c>
      <c r="C198" s="22" t="s">
        <v>1839</v>
      </c>
      <c r="D198" s="27">
        <f t="shared" si="23"/>
        <v>212080</v>
      </c>
      <c r="E198" s="35">
        <f t="shared" si="28"/>
        <v>156171</v>
      </c>
      <c r="F198" s="35">
        <f t="shared" si="29"/>
        <v>52786</v>
      </c>
      <c r="G198" s="35">
        <f t="shared" si="30"/>
        <v>3123</v>
      </c>
      <c r="H198" s="11">
        <v>0</v>
      </c>
      <c r="I198" s="92">
        <f t="shared" si="25"/>
        <v>0.55000000000000004</v>
      </c>
      <c r="J198" s="38"/>
      <c r="K198" s="89">
        <f t="shared" si="26"/>
        <v>212080</v>
      </c>
      <c r="L198" s="31">
        <v>22</v>
      </c>
      <c r="M198" s="31">
        <f t="shared" si="27"/>
        <v>880</v>
      </c>
    </row>
    <row r="199" spans="1:13" ht="15.75" x14ac:dyDescent="0.25">
      <c r="A199" s="14" t="s">
        <v>243</v>
      </c>
      <c r="B199" s="21" t="s">
        <v>565</v>
      </c>
      <c r="C199" s="22" t="s">
        <v>1841</v>
      </c>
      <c r="D199" s="27">
        <f t="shared" si="23"/>
        <v>221720</v>
      </c>
      <c r="E199" s="35">
        <f t="shared" si="28"/>
        <v>163270</v>
      </c>
      <c r="F199" s="35">
        <f t="shared" si="29"/>
        <v>55185</v>
      </c>
      <c r="G199" s="35">
        <f t="shared" si="30"/>
        <v>3265</v>
      </c>
      <c r="H199" s="11">
        <v>0</v>
      </c>
      <c r="I199" s="92">
        <f t="shared" si="25"/>
        <v>0.57499999999999996</v>
      </c>
      <c r="J199" s="38"/>
      <c r="K199" s="89">
        <f t="shared" si="26"/>
        <v>221720</v>
      </c>
      <c r="L199" s="31">
        <v>23</v>
      </c>
      <c r="M199" s="31">
        <f t="shared" si="27"/>
        <v>920</v>
      </c>
    </row>
    <row r="200" spans="1:13" ht="15.75" x14ac:dyDescent="0.25">
      <c r="A200" s="14" t="s">
        <v>244</v>
      </c>
      <c r="B200" s="21" t="s">
        <v>567</v>
      </c>
      <c r="C200" s="22" t="s">
        <v>1843</v>
      </c>
      <c r="D200" s="27">
        <f t="shared" si="23"/>
        <v>231360</v>
      </c>
      <c r="E200" s="35">
        <f t="shared" si="28"/>
        <v>170368</v>
      </c>
      <c r="F200" s="35">
        <f t="shared" si="29"/>
        <v>57585</v>
      </c>
      <c r="G200" s="35">
        <f t="shared" si="30"/>
        <v>3407</v>
      </c>
      <c r="H200" s="11">
        <v>0</v>
      </c>
      <c r="I200" s="92">
        <f t="shared" si="25"/>
        <v>0.6</v>
      </c>
      <c r="J200" s="38"/>
      <c r="K200" s="89">
        <f t="shared" si="26"/>
        <v>231360</v>
      </c>
      <c r="L200" s="31">
        <v>24</v>
      </c>
      <c r="M200" s="31">
        <f t="shared" si="27"/>
        <v>960</v>
      </c>
    </row>
    <row r="201" spans="1:13" ht="15.75" x14ac:dyDescent="0.25">
      <c r="A201" s="14" t="s">
        <v>245</v>
      </c>
      <c r="B201" s="21" t="s">
        <v>569</v>
      </c>
      <c r="C201" s="22" t="s">
        <v>1845</v>
      </c>
      <c r="D201" s="27">
        <f t="shared" si="23"/>
        <v>241000</v>
      </c>
      <c r="E201" s="35">
        <f t="shared" si="28"/>
        <v>177467</v>
      </c>
      <c r="F201" s="35">
        <f t="shared" si="29"/>
        <v>59984</v>
      </c>
      <c r="G201" s="35">
        <f t="shared" si="30"/>
        <v>3549</v>
      </c>
      <c r="H201" s="11">
        <v>0</v>
      </c>
      <c r="I201" s="92">
        <f t="shared" si="25"/>
        <v>0.625</v>
      </c>
      <c r="J201" s="38"/>
      <c r="K201" s="89">
        <f t="shared" si="26"/>
        <v>241000</v>
      </c>
      <c r="L201" s="31">
        <v>25</v>
      </c>
      <c r="M201" s="31">
        <f t="shared" si="27"/>
        <v>1000</v>
      </c>
    </row>
    <row r="202" spans="1:13" ht="15.75" x14ac:dyDescent="0.25">
      <c r="A202" s="14" t="s">
        <v>246</v>
      </c>
      <c r="B202" s="21" t="s">
        <v>571</v>
      </c>
      <c r="C202" s="22" t="s">
        <v>1847</v>
      </c>
      <c r="D202" s="27">
        <f t="shared" si="23"/>
        <v>250640</v>
      </c>
      <c r="E202" s="35">
        <f t="shared" si="28"/>
        <v>184566</v>
      </c>
      <c r="F202" s="35">
        <f t="shared" si="29"/>
        <v>62383</v>
      </c>
      <c r="G202" s="35">
        <f t="shared" si="30"/>
        <v>3691</v>
      </c>
      <c r="H202" s="11">
        <v>0</v>
      </c>
      <c r="I202" s="92">
        <f t="shared" si="25"/>
        <v>0.65</v>
      </c>
      <c r="J202" s="38"/>
      <c r="K202" s="89">
        <f t="shared" si="26"/>
        <v>250640</v>
      </c>
      <c r="L202" s="31">
        <v>26</v>
      </c>
      <c r="M202" s="31">
        <f t="shared" si="27"/>
        <v>1040</v>
      </c>
    </row>
    <row r="203" spans="1:13" ht="15.75" x14ac:dyDescent="0.25">
      <c r="A203" s="14" t="s">
        <v>247</v>
      </c>
      <c r="B203" s="21" t="s">
        <v>573</v>
      </c>
      <c r="C203" s="22" t="s">
        <v>1849</v>
      </c>
      <c r="D203" s="27">
        <f t="shared" si="23"/>
        <v>260280</v>
      </c>
      <c r="E203" s="35">
        <f t="shared" si="28"/>
        <v>191664</v>
      </c>
      <c r="F203" s="35">
        <f t="shared" si="29"/>
        <v>64783</v>
      </c>
      <c r="G203" s="35">
        <f t="shared" si="30"/>
        <v>3833</v>
      </c>
      <c r="H203" s="11">
        <v>0</v>
      </c>
      <c r="I203" s="92">
        <f t="shared" si="25"/>
        <v>0.67500000000000004</v>
      </c>
      <c r="J203" s="38"/>
      <c r="K203" s="89">
        <f t="shared" si="26"/>
        <v>260280</v>
      </c>
      <c r="L203" s="31">
        <v>27</v>
      </c>
      <c r="M203" s="31">
        <f t="shared" si="27"/>
        <v>1080</v>
      </c>
    </row>
    <row r="204" spans="1:13" ht="15.75" x14ac:dyDescent="0.25">
      <c r="A204" s="14" t="s">
        <v>248</v>
      </c>
      <c r="B204" s="21" t="s">
        <v>575</v>
      </c>
      <c r="C204" s="22" t="s">
        <v>1851</v>
      </c>
      <c r="D204" s="27">
        <f t="shared" si="23"/>
        <v>269920</v>
      </c>
      <c r="E204" s="35">
        <f t="shared" si="28"/>
        <v>198763</v>
      </c>
      <c r="F204" s="35">
        <f t="shared" si="29"/>
        <v>67182</v>
      </c>
      <c r="G204" s="35">
        <f t="shared" si="30"/>
        <v>3975</v>
      </c>
      <c r="H204" s="11">
        <v>0</v>
      </c>
      <c r="I204" s="92">
        <f t="shared" si="25"/>
        <v>0.7</v>
      </c>
      <c r="J204" s="38"/>
      <c r="K204" s="89">
        <f t="shared" si="26"/>
        <v>269920</v>
      </c>
      <c r="L204" s="31">
        <v>28</v>
      </c>
      <c r="M204" s="31">
        <f t="shared" si="27"/>
        <v>1120</v>
      </c>
    </row>
    <row r="205" spans="1:13" ht="15.75" x14ac:dyDescent="0.25">
      <c r="A205" s="14" t="s">
        <v>249</v>
      </c>
      <c r="B205" s="21" t="s">
        <v>577</v>
      </c>
      <c r="C205" s="22" t="s">
        <v>1853</v>
      </c>
      <c r="D205" s="27">
        <f t="shared" si="23"/>
        <v>279560</v>
      </c>
      <c r="E205" s="35">
        <f t="shared" si="28"/>
        <v>205862</v>
      </c>
      <c r="F205" s="35">
        <f t="shared" si="29"/>
        <v>69581</v>
      </c>
      <c r="G205" s="35">
        <f t="shared" si="30"/>
        <v>4117</v>
      </c>
      <c r="H205" s="11">
        <v>0</v>
      </c>
      <c r="I205" s="92">
        <f t="shared" si="25"/>
        <v>0.72499999999999998</v>
      </c>
      <c r="J205" s="38"/>
      <c r="K205" s="89">
        <f t="shared" si="26"/>
        <v>279560</v>
      </c>
      <c r="L205" s="31">
        <v>29</v>
      </c>
      <c r="M205" s="31">
        <f t="shared" si="27"/>
        <v>1160</v>
      </c>
    </row>
    <row r="206" spans="1:13" ht="15.75" x14ac:dyDescent="0.25">
      <c r="A206" s="14" t="s">
        <v>250</v>
      </c>
      <c r="B206" s="21" t="s">
        <v>579</v>
      </c>
      <c r="C206" s="22" t="s">
        <v>1855</v>
      </c>
      <c r="D206" s="27">
        <f t="shared" si="23"/>
        <v>289200</v>
      </c>
      <c r="E206" s="35">
        <f t="shared" si="28"/>
        <v>212960</v>
      </c>
      <c r="F206" s="35">
        <f t="shared" si="29"/>
        <v>71981</v>
      </c>
      <c r="G206" s="35">
        <f t="shared" si="30"/>
        <v>4259</v>
      </c>
      <c r="H206" s="11">
        <v>0</v>
      </c>
      <c r="I206" s="92">
        <f t="shared" si="25"/>
        <v>0.75</v>
      </c>
      <c r="J206" s="38"/>
      <c r="K206" s="89">
        <f t="shared" si="26"/>
        <v>289200</v>
      </c>
      <c r="L206" s="31">
        <v>30</v>
      </c>
      <c r="M206" s="31">
        <f t="shared" si="27"/>
        <v>1200</v>
      </c>
    </row>
    <row r="207" spans="1:13" ht="15.75" x14ac:dyDescent="0.25">
      <c r="A207" s="14" t="s">
        <v>251</v>
      </c>
      <c r="B207" s="21" t="s">
        <v>581</v>
      </c>
      <c r="C207" s="22" t="s">
        <v>1857</v>
      </c>
      <c r="D207" s="27">
        <f t="shared" si="23"/>
        <v>298840</v>
      </c>
      <c r="E207" s="35">
        <f t="shared" si="28"/>
        <v>220059</v>
      </c>
      <c r="F207" s="35">
        <f t="shared" si="29"/>
        <v>74380</v>
      </c>
      <c r="G207" s="35">
        <f t="shared" si="30"/>
        <v>4401</v>
      </c>
      <c r="H207" s="11">
        <v>0</v>
      </c>
      <c r="I207" s="92">
        <f t="shared" si="25"/>
        <v>0.77500000000000002</v>
      </c>
      <c r="J207" s="38"/>
      <c r="K207" s="89">
        <f t="shared" si="26"/>
        <v>298840</v>
      </c>
      <c r="L207" s="31">
        <v>31</v>
      </c>
      <c r="M207" s="31">
        <f t="shared" si="27"/>
        <v>1240</v>
      </c>
    </row>
    <row r="208" spans="1:13" ht="15.75" x14ac:dyDescent="0.25">
      <c r="A208" s="14" t="s">
        <v>252</v>
      </c>
      <c r="B208" s="21" t="s">
        <v>583</v>
      </c>
      <c r="C208" s="22" t="s">
        <v>1859</v>
      </c>
      <c r="D208" s="27">
        <f t="shared" si="23"/>
        <v>308480</v>
      </c>
      <c r="E208" s="35">
        <f t="shared" si="28"/>
        <v>227158</v>
      </c>
      <c r="F208" s="35">
        <f t="shared" si="29"/>
        <v>76779</v>
      </c>
      <c r="G208" s="35">
        <f t="shared" si="30"/>
        <v>4543</v>
      </c>
      <c r="H208" s="11">
        <v>0</v>
      </c>
      <c r="I208" s="92">
        <f t="shared" ref="I208:I216" si="31">L208/40</f>
        <v>0.8</v>
      </c>
      <c r="J208" s="38"/>
      <c r="K208" s="89">
        <f t="shared" ref="K208:K216" si="32">M208*N1_</f>
        <v>308480</v>
      </c>
      <c r="L208" s="31">
        <v>32</v>
      </c>
      <c r="M208" s="31">
        <f t="shared" si="27"/>
        <v>1280</v>
      </c>
    </row>
    <row r="209" spans="1:13" ht="15.75" x14ac:dyDescent="0.25">
      <c r="A209" s="14" t="s">
        <v>253</v>
      </c>
      <c r="B209" s="21" t="s">
        <v>585</v>
      </c>
      <c r="C209" s="22" t="s">
        <v>1861</v>
      </c>
      <c r="D209" s="27">
        <f t="shared" si="23"/>
        <v>318120</v>
      </c>
      <c r="E209" s="35">
        <f t="shared" si="28"/>
        <v>234256</v>
      </c>
      <c r="F209" s="35">
        <f t="shared" si="29"/>
        <v>79179</v>
      </c>
      <c r="G209" s="35">
        <f t="shared" si="30"/>
        <v>4685</v>
      </c>
      <c r="H209" s="11">
        <v>0</v>
      </c>
      <c r="I209" s="92">
        <f t="shared" si="31"/>
        <v>0.82499999999999996</v>
      </c>
      <c r="J209" s="38"/>
      <c r="K209" s="89">
        <f t="shared" si="32"/>
        <v>318120</v>
      </c>
      <c r="L209" s="31">
        <v>33</v>
      </c>
      <c r="M209" s="31">
        <f t="shared" si="27"/>
        <v>1320</v>
      </c>
    </row>
    <row r="210" spans="1:13" ht="15.75" x14ac:dyDescent="0.25">
      <c r="A210" s="14" t="s">
        <v>254</v>
      </c>
      <c r="B210" s="21" t="s">
        <v>587</v>
      </c>
      <c r="C210" s="22" t="s">
        <v>1863</v>
      </c>
      <c r="D210" s="27">
        <f t="shared" si="23"/>
        <v>327760</v>
      </c>
      <c r="E210" s="35">
        <f t="shared" si="28"/>
        <v>241355</v>
      </c>
      <c r="F210" s="35">
        <f t="shared" si="29"/>
        <v>81578</v>
      </c>
      <c r="G210" s="35">
        <f t="shared" si="30"/>
        <v>4827</v>
      </c>
      <c r="H210" s="11">
        <v>0</v>
      </c>
      <c r="I210" s="92">
        <f t="shared" si="31"/>
        <v>0.85</v>
      </c>
      <c r="J210" s="38"/>
      <c r="K210" s="89">
        <f t="shared" si="32"/>
        <v>327760</v>
      </c>
      <c r="L210" s="31">
        <v>34</v>
      </c>
      <c r="M210" s="31">
        <f t="shared" si="27"/>
        <v>1360</v>
      </c>
    </row>
    <row r="211" spans="1:13" ht="15.75" x14ac:dyDescent="0.25">
      <c r="A211" s="14" t="s">
        <v>255</v>
      </c>
      <c r="B211" s="21" t="s">
        <v>589</v>
      </c>
      <c r="C211" s="22" t="s">
        <v>1865</v>
      </c>
      <c r="D211" s="27">
        <f t="shared" si="23"/>
        <v>337400</v>
      </c>
      <c r="E211" s="35">
        <f t="shared" si="28"/>
        <v>248454</v>
      </c>
      <c r="F211" s="35">
        <f t="shared" si="29"/>
        <v>83977</v>
      </c>
      <c r="G211" s="35">
        <f t="shared" si="30"/>
        <v>4969</v>
      </c>
      <c r="H211" s="11">
        <v>0</v>
      </c>
      <c r="I211" s="92">
        <f t="shared" si="31"/>
        <v>0.875</v>
      </c>
      <c r="J211" s="38"/>
      <c r="K211" s="89">
        <f t="shared" si="32"/>
        <v>337400</v>
      </c>
      <c r="L211" s="31">
        <v>35</v>
      </c>
      <c r="M211" s="31">
        <f t="shared" si="27"/>
        <v>1400</v>
      </c>
    </row>
    <row r="212" spans="1:13" ht="15.75" x14ac:dyDescent="0.25">
      <c r="A212" s="14" t="s">
        <v>256</v>
      </c>
      <c r="B212" s="21" t="s">
        <v>591</v>
      </c>
      <c r="C212" s="22" t="s">
        <v>1867</v>
      </c>
      <c r="D212" s="27">
        <f t="shared" ref="D212:D276" si="33">ROUND(K212,0)</f>
        <v>347040</v>
      </c>
      <c r="E212" s="35">
        <f t="shared" si="28"/>
        <v>255552</v>
      </c>
      <c r="F212" s="35">
        <f t="shared" si="29"/>
        <v>86377</v>
      </c>
      <c r="G212" s="35">
        <f t="shared" si="30"/>
        <v>5111</v>
      </c>
      <c r="H212" s="11">
        <v>0</v>
      </c>
      <c r="I212" s="92">
        <f t="shared" si="31"/>
        <v>0.9</v>
      </c>
      <c r="J212" s="38"/>
      <c r="K212" s="89">
        <f t="shared" si="32"/>
        <v>347040</v>
      </c>
      <c r="L212" s="31">
        <v>36</v>
      </c>
      <c r="M212" s="31">
        <f t="shared" si="27"/>
        <v>1440</v>
      </c>
    </row>
    <row r="213" spans="1:13" ht="15.75" x14ac:dyDescent="0.25">
      <c r="A213" s="14" t="s">
        <v>257</v>
      </c>
      <c r="B213" s="21" t="s">
        <v>593</v>
      </c>
      <c r="C213" s="22" t="s">
        <v>1869</v>
      </c>
      <c r="D213" s="27">
        <f t="shared" si="33"/>
        <v>356680</v>
      </c>
      <c r="E213" s="35">
        <f t="shared" si="28"/>
        <v>262651</v>
      </c>
      <c r="F213" s="35">
        <f t="shared" si="29"/>
        <v>88776</v>
      </c>
      <c r="G213" s="35">
        <f t="shared" si="30"/>
        <v>5253</v>
      </c>
      <c r="H213" s="11">
        <v>0</v>
      </c>
      <c r="I213" s="92">
        <f t="shared" si="31"/>
        <v>0.92500000000000004</v>
      </c>
      <c r="J213" s="38"/>
      <c r="K213" s="89">
        <f t="shared" si="32"/>
        <v>356680</v>
      </c>
      <c r="L213" s="31">
        <v>37</v>
      </c>
      <c r="M213" s="31">
        <f t="shared" si="27"/>
        <v>1480</v>
      </c>
    </row>
    <row r="214" spans="1:13" ht="15.75" x14ac:dyDescent="0.25">
      <c r="A214" s="14" t="s">
        <v>258</v>
      </c>
      <c r="B214" s="21" t="s">
        <v>595</v>
      </c>
      <c r="C214" s="22" t="s">
        <v>1871</v>
      </c>
      <c r="D214" s="27">
        <f t="shared" si="33"/>
        <v>366320</v>
      </c>
      <c r="E214" s="35">
        <f t="shared" si="28"/>
        <v>269750</v>
      </c>
      <c r="F214" s="35">
        <f t="shared" si="29"/>
        <v>91175</v>
      </c>
      <c r="G214" s="35">
        <f t="shared" si="30"/>
        <v>5395</v>
      </c>
      <c r="H214" s="11">
        <v>0</v>
      </c>
      <c r="I214" s="92">
        <f t="shared" si="31"/>
        <v>0.95</v>
      </c>
      <c r="J214" s="38"/>
      <c r="K214" s="89">
        <f t="shared" si="32"/>
        <v>366320</v>
      </c>
      <c r="L214" s="31">
        <v>38</v>
      </c>
      <c r="M214" s="31">
        <f t="shared" si="27"/>
        <v>1520</v>
      </c>
    </row>
    <row r="215" spans="1:13" ht="15.75" x14ac:dyDescent="0.25">
      <c r="A215" s="14" t="s">
        <v>259</v>
      </c>
      <c r="B215" s="21" t="s">
        <v>597</v>
      </c>
      <c r="C215" s="22" t="s">
        <v>1873</v>
      </c>
      <c r="D215" s="27">
        <f t="shared" si="33"/>
        <v>375960</v>
      </c>
      <c r="E215" s="35">
        <f t="shared" si="28"/>
        <v>276848</v>
      </c>
      <c r="F215" s="35">
        <f t="shared" si="29"/>
        <v>93575</v>
      </c>
      <c r="G215" s="35">
        <f t="shared" si="30"/>
        <v>5537</v>
      </c>
      <c r="H215" s="11">
        <v>0</v>
      </c>
      <c r="I215" s="92">
        <f t="shared" si="31"/>
        <v>0.97499999999999998</v>
      </c>
      <c r="J215" s="38"/>
      <c r="K215" s="89">
        <f t="shared" si="32"/>
        <v>375960</v>
      </c>
      <c r="L215" s="31">
        <v>39</v>
      </c>
      <c r="M215" s="31">
        <f t="shared" si="27"/>
        <v>1560</v>
      </c>
    </row>
    <row r="216" spans="1:13" ht="15.75" x14ac:dyDescent="0.25">
      <c r="A216" s="14" t="s">
        <v>260</v>
      </c>
      <c r="B216" s="21" t="s">
        <v>261</v>
      </c>
      <c r="C216" s="22" t="s">
        <v>1875</v>
      </c>
      <c r="D216" s="27">
        <f t="shared" si="33"/>
        <v>385600</v>
      </c>
      <c r="E216" s="35">
        <f t="shared" si="28"/>
        <v>283947</v>
      </c>
      <c r="F216" s="35">
        <f t="shared" si="29"/>
        <v>95974</v>
      </c>
      <c r="G216" s="35">
        <f t="shared" si="30"/>
        <v>5679</v>
      </c>
      <c r="H216" s="11">
        <v>0</v>
      </c>
      <c r="I216" s="92">
        <f t="shared" si="31"/>
        <v>1</v>
      </c>
      <c r="J216" s="38"/>
      <c r="K216" s="89">
        <f t="shared" si="32"/>
        <v>385600</v>
      </c>
      <c r="L216" s="31">
        <v>40</v>
      </c>
      <c r="M216" s="31">
        <f t="shared" si="27"/>
        <v>1600</v>
      </c>
    </row>
    <row r="217" spans="1:13" ht="15.75" x14ac:dyDescent="0.25">
      <c r="A217" s="14" t="s">
        <v>262</v>
      </c>
      <c r="B217" s="21" t="s">
        <v>40</v>
      </c>
      <c r="C217" s="22" t="s">
        <v>1876</v>
      </c>
      <c r="D217" s="27">
        <f t="shared" si="33"/>
        <v>110855</v>
      </c>
      <c r="E217" s="35">
        <f t="shared" si="28"/>
        <v>81631</v>
      </c>
      <c r="F217" s="35">
        <f t="shared" si="29"/>
        <v>27591</v>
      </c>
      <c r="G217" s="35">
        <f t="shared" si="30"/>
        <v>1633</v>
      </c>
      <c r="H217" s="11">
        <v>0</v>
      </c>
      <c r="I217" s="92">
        <v>0.25</v>
      </c>
      <c r="J217" s="38"/>
      <c r="K217" s="89">
        <f>0.25*P2_</f>
        <v>110855</v>
      </c>
    </row>
    <row r="218" spans="1:13" ht="15.75" x14ac:dyDescent="0.25">
      <c r="A218" s="14" t="s">
        <v>263</v>
      </c>
      <c r="B218" s="21" t="s">
        <v>264</v>
      </c>
      <c r="C218" s="22" t="s">
        <v>1878</v>
      </c>
      <c r="D218" s="27">
        <f t="shared" si="33"/>
        <v>9640</v>
      </c>
      <c r="E218" s="35">
        <f t="shared" si="28"/>
        <v>7099</v>
      </c>
      <c r="F218" s="35">
        <f t="shared" si="29"/>
        <v>2399</v>
      </c>
      <c r="G218" s="35">
        <f t="shared" si="30"/>
        <v>142</v>
      </c>
      <c r="H218" s="11">
        <v>0</v>
      </c>
      <c r="I218" s="92">
        <f t="shared" ref="I218:I249" si="34">L218/40</f>
        <v>2.5000000000000001E-2</v>
      </c>
      <c r="J218" s="38"/>
      <c r="K218" s="89">
        <f t="shared" ref="K218:K249" si="35">M218*N1_</f>
        <v>9640</v>
      </c>
      <c r="L218" s="31">
        <v>1</v>
      </c>
      <c r="M218" s="31">
        <f>L218*40</f>
        <v>40</v>
      </c>
    </row>
    <row r="219" spans="1:13" ht="15.75" x14ac:dyDescent="0.25">
      <c r="A219" s="14" t="s">
        <v>265</v>
      </c>
      <c r="B219" s="21" t="s">
        <v>266</v>
      </c>
      <c r="C219" s="22" t="s">
        <v>1880</v>
      </c>
      <c r="D219" s="27">
        <f t="shared" si="33"/>
        <v>19280</v>
      </c>
      <c r="E219" s="35">
        <f t="shared" si="28"/>
        <v>14197</v>
      </c>
      <c r="F219" s="35">
        <f t="shared" si="29"/>
        <v>4799</v>
      </c>
      <c r="G219" s="35">
        <f t="shared" si="30"/>
        <v>284</v>
      </c>
      <c r="H219" s="11">
        <v>0</v>
      </c>
      <c r="I219" s="92">
        <f t="shared" si="34"/>
        <v>0.05</v>
      </c>
      <c r="J219" s="38"/>
      <c r="K219" s="89">
        <f t="shared" si="35"/>
        <v>19280</v>
      </c>
      <c r="L219" s="31">
        <v>2</v>
      </c>
      <c r="M219" s="31">
        <f t="shared" ref="M219:M242" si="36">L219*40</f>
        <v>80</v>
      </c>
    </row>
    <row r="220" spans="1:13" ht="15.75" x14ac:dyDescent="0.25">
      <c r="A220" s="14" t="s">
        <v>267</v>
      </c>
      <c r="B220" s="21" t="s">
        <v>268</v>
      </c>
      <c r="C220" s="22" t="s">
        <v>1882</v>
      </c>
      <c r="D220" s="27">
        <f t="shared" si="33"/>
        <v>28920</v>
      </c>
      <c r="E220" s="35">
        <f t="shared" si="28"/>
        <v>21296</v>
      </c>
      <c r="F220" s="35">
        <f t="shared" si="29"/>
        <v>7198</v>
      </c>
      <c r="G220" s="35">
        <f t="shared" si="30"/>
        <v>426</v>
      </c>
      <c r="H220" s="11">
        <v>0</v>
      </c>
      <c r="I220" s="92">
        <f t="shared" si="34"/>
        <v>7.4999999999999997E-2</v>
      </c>
      <c r="J220" s="38"/>
      <c r="K220" s="89">
        <f t="shared" si="35"/>
        <v>28920</v>
      </c>
      <c r="L220" s="31">
        <v>3</v>
      </c>
      <c r="M220" s="31">
        <f t="shared" si="36"/>
        <v>120</v>
      </c>
    </row>
    <row r="221" spans="1:13" ht="15.75" x14ac:dyDescent="0.25">
      <c r="A221" s="14" t="s">
        <v>269</v>
      </c>
      <c r="B221" s="21" t="s">
        <v>270</v>
      </c>
      <c r="C221" s="22" t="s">
        <v>1884</v>
      </c>
      <c r="D221" s="27">
        <f t="shared" si="33"/>
        <v>38560</v>
      </c>
      <c r="E221" s="35">
        <f t="shared" si="28"/>
        <v>28395</v>
      </c>
      <c r="F221" s="35">
        <f t="shared" si="29"/>
        <v>9597</v>
      </c>
      <c r="G221" s="35">
        <f t="shared" si="30"/>
        <v>568</v>
      </c>
      <c r="H221" s="11">
        <v>0</v>
      </c>
      <c r="I221" s="92">
        <f t="shared" si="34"/>
        <v>0.1</v>
      </c>
      <c r="J221" s="38"/>
      <c r="K221" s="89">
        <f t="shared" si="35"/>
        <v>38560</v>
      </c>
      <c r="L221" s="31">
        <v>4</v>
      </c>
      <c r="M221" s="31">
        <f t="shared" si="36"/>
        <v>160</v>
      </c>
    </row>
    <row r="222" spans="1:13" ht="15.75" x14ac:dyDescent="0.25">
      <c r="A222" s="14" t="s">
        <v>271</v>
      </c>
      <c r="B222" s="21" t="s">
        <v>272</v>
      </c>
      <c r="C222" s="22" t="s">
        <v>1886</v>
      </c>
      <c r="D222" s="27">
        <f t="shared" si="33"/>
        <v>48200</v>
      </c>
      <c r="E222" s="35">
        <f t="shared" si="28"/>
        <v>35493</v>
      </c>
      <c r="F222" s="35">
        <f t="shared" si="29"/>
        <v>11997</v>
      </c>
      <c r="G222" s="35">
        <f t="shared" si="30"/>
        <v>710</v>
      </c>
      <c r="H222" s="11">
        <v>0</v>
      </c>
      <c r="I222" s="92">
        <f t="shared" si="34"/>
        <v>0.125</v>
      </c>
      <c r="J222" s="38"/>
      <c r="K222" s="89">
        <f t="shared" si="35"/>
        <v>48200</v>
      </c>
      <c r="L222" s="31">
        <v>5</v>
      </c>
      <c r="M222" s="31">
        <f t="shared" si="36"/>
        <v>200</v>
      </c>
    </row>
    <row r="223" spans="1:13" ht="15.75" x14ac:dyDescent="0.25">
      <c r="A223" s="14" t="s">
        <v>273</v>
      </c>
      <c r="B223" s="21" t="s">
        <v>274</v>
      </c>
      <c r="C223" s="22" t="s">
        <v>1888</v>
      </c>
      <c r="D223" s="27">
        <f t="shared" si="33"/>
        <v>57840</v>
      </c>
      <c r="E223" s="35">
        <f t="shared" si="28"/>
        <v>42592</v>
      </c>
      <c r="F223" s="35">
        <f t="shared" si="29"/>
        <v>14396</v>
      </c>
      <c r="G223" s="35">
        <f t="shared" si="30"/>
        <v>852</v>
      </c>
      <c r="H223" s="11">
        <v>0</v>
      </c>
      <c r="I223" s="92">
        <f t="shared" si="34"/>
        <v>0.15</v>
      </c>
      <c r="J223" s="38"/>
      <c r="K223" s="89">
        <f t="shared" si="35"/>
        <v>57840</v>
      </c>
      <c r="L223" s="31">
        <v>6</v>
      </c>
      <c r="M223" s="31">
        <f t="shared" si="36"/>
        <v>240</v>
      </c>
    </row>
    <row r="224" spans="1:13" ht="15.75" x14ac:dyDescent="0.25">
      <c r="A224" s="14" t="s">
        <v>275</v>
      </c>
      <c r="B224" s="21" t="s">
        <v>276</v>
      </c>
      <c r="C224" s="22" t="s">
        <v>1890</v>
      </c>
      <c r="D224" s="27">
        <f t="shared" si="33"/>
        <v>67480</v>
      </c>
      <c r="E224" s="35">
        <f t="shared" si="28"/>
        <v>49691</v>
      </c>
      <c r="F224" s="35">
        <f t="shared" si="29"/>
        <v>16795</v>
      </c>
      <c r="G224" s="35">
        <f t="shared" si="30"/>
        <v>994</v>
      </c>
      <c r="H224" s="11">
        <v>0</v>
      </c>
      <c r="I224" s="92">
        <f t="shared" si="34"/>
        <v>0.17499999999999999</v>
      </c>
      <c r="J224" s="38"/>
      <c r="K224" s="89">
        <f t="shared" si="35"/>
        <v>67480</v>
      </c>
      <c r="L224" s="31">
        <v>7</v>
      </c>
      <c r="M224" s="31">
        <f t="shared" si="36"/>
        <v>280</v>
      </c>
    </row>
    <row r="225" spans="1:13" ht="15.75" x14ac:dyDescent="0.25">
      <c r="A225" s="14" t="s">
        <v>277</v>
      </c>
      <c r="B225" s="21" t="s">
        <v>278</v>
      </c>
      <c r="C225" s="22" t="s">
        <v>1892</v>
      </c>
      <c r="D225" s="27">
        <f t="shared" si="33"/>
        <v>77120</v>
      </c>
      <c r="E225" s="35">
        <f t="shared" si="28"/>
        <v>56789</v>
      </c>
      <c r="F225" s="35">
        <f t="shared" si="29"/>
        <v>19195</v>
      </c>
      <c r="G225" s="35">
        <f t="shared" si="30"/>
        <v>1136</v>
      </c>
      <c r="H225" s="11">
        <v>0</v>
      </c>
      <c r="I225" s="92">
        <f t="shared" si="34"/>
        <v>0.2</v>
      </c>
      <c r="J225" s="38"/>
      <c r="K225" s="89">
        <f t="shared" si="35"/>
        <v>77120</v>
      </c>
      <c r="L225" s="31">
        <v>8</v>
      </c>
      <c r="M225" s="31">
        <f t="shared" si="36"/>
        <v>320</v>
      </c>
    </row>
    <row r="226" spans="1:13" ht="15.75" x14ac:dyDescent="0.25">
      <c r="A226" s="14" t="s">
        <v>279</v>
      </c>
      <c r="B226" s="21" t="s">
        <v>280</v>
      </c>
      <c r="C226" s="22" t="s">
        <v>1894</v>
      </c>
      <c r="D226" s="27">
        <f t="shared" si="33"/>
        <v>86760</v>
      </c>
      <c r="E226" s="35">
        <f t="shared" si="28"/>
        <v>63888</v>
      </c>
      <c r="F226" s="35">
        <f t="shared" si="29"/>
        <v>21594</v>
      </c>
      <c r="G226" s="35">
        <f t="shared" si="30"/>
        <v>1278</v>
      </c>
      <c r="H226" s="11">
        <v>0</v>
      </c>
      <c r="I226" s="92">
        <f t="shared" si="34"/>
        <v>0.22500000000000001</v>
      </c>
      <c r="J226" s="38"/>
      <c r="K226" s="89">
        <f t="shared" si="35"/>
        <v>86760</v>
      </c>
      <c r="L226" s="31">
        <v>9</v>
      </c>
      <c r="M226" s="31">
        <f t="shared" si="36"/>
        <v>360</v>
      </c>
    </row>
    <row r="227" spans="1:13" ht="15.75" x14ac:dyDescent="0.25">
      <c r="A227" s="14" t="s">
        <v>281</v>
      </c>
      <c r="B227" s="21" t="s">
        <v>282</v>
      </c>
      <c r="C227" s="22" t="s">
        <v>1896</v>
      </c>
      <c r="D227" s="27">
        <f t="shared" si="33"/>
        <v>96400</v>
      </c>
      <c r="E227" s="35">
        <f t="shared" si="28"/>
        <v>70987</v>
      </c>
      <c r="F227" s="35">
        <f t="shared" si="29"/>
        <v>23993</v>
      </c>
      <c r="G227" s="35">
        <f t="shared" si="30"/>
        <v>1420</v>
      </c>
      <c r="H227" s="11">
        <v>0</v>
      </c>
      <c r="I227" s="92">
        <f t="shared" si="34"/>
        <v>0.25</v>
      </c>
      <c r="J227" s="38"/>
      <c r="K227" s="89">
        <f t="shared" si="35"/>
        <v>96400</v>
      </c>
      <c r="L227" s="31">
        <v>10</v>
      </c>
      <c r="M227" s="31">
        <f t="shared" si="36"/>
        <v>400</v>
      </c>
    </row>
    <row r="228" spans="1:13" ht="15.75" x14ac:dyDescent="0.25">
      <c r="A228" s="14" t="s">
        <v>283</v>
      </c>
      <c r="B228" s="21" t="s">
        <v>284</v>
      </c>
      <c r="C228" s="22" t="s">
        <v>1898</v>
      </c>
      <c r="D228" s="27">
        <f t="shared" si="33"/>
        <v>106040</v>
      </c>
      <c r="E228" s="35">
        <f t="shared" si="28"/>
        <v>78085</v>
      </c>
      <c r="F228" s="35">
        <f t="shared" si="29"/>
        <v>26393</v>
      </c>
      <c r="G228" s="35">
        <f t="shared" si="30"/>
        <v>1562</v>
      </c>
      <c r="H228" s="11">
        <v>0</v>
      </c>
      <c r="I228" s="92">
        <f t="shared" si="34"/>
        <v>0.27500000000000002</v>
      </c>
      <c r="J228" s="38"/>
      <c r="K228" s="89">
        <f t="shared" si="35"/>
        <v>106040</v>
      </c>
      <c r="L228" s="31">
        <v>11</v>
      </c>
      <c r="M228" s="31">
        <f t="shared" si="36"/>
        <v>440</v>
      </c>
    </row>
    <row r="229" spans="1:13" ht="15.75" x14ac:dyDescent="0.25">
      <c r="A229" s="14" t="s">
        <v>285</v>
      </c>
      <c r="B229" s="21" t="s">
        <v>286</v>
      </c>
      <c r="C229" s="22" t="s">
        <v>1900</v>
      </c>
      <c r="D229" s="27">
        <f t="shared" si="33"/>
        <v>115680</v>
      </c>
      <c r="E229" s="35">
        <f t="shared" si="28"/>
        <v>85184</v>
      </c>
      <c r="F229" s="35">
        <f t="shared" si="29"/>
        <v>28792</v>
      </c>
      <c r="G229" s="35">
        <f t="shared" si="30"/>
        <v>1704</v>
      </c>
      <c r="H229" s="11">
        <v>0</v>
      </c>
      <c r="I229" s="92">
        <f t="shared" si="34"/>
        <v>0.3</v>
      </c>
      <c r="J229" s="38"/>
      <c r="K229" s="89">
        <f t="shared" si="35"/>
        <v>115680</v>
      </c>
      <c r="L229" s="31">
        <v>12</v>
      </c>
      <c r="M229" s="31">
        <f t="shared" si="36"/>
        <v>480</v>
      </c>
    </row>
    <row r="230" spans="1:13" ht="15.75" x14ac:dyDescent="0.25">
      <c r="A230" s="14" t="s">
        <v>287</v>
      </c>
      <c r="B230" s="21" t="s">
        <v>288</v>
      </c>
      <c r="C230" s="22" t="s">
        <v>1902</v>
      </c>
      <c r="D230" s="27">
        <f t="shared" si="33"/>
        <v>125320</v>
      </c>
      <c r="E230" s="35">
        <f t="shared" si="28"/>
        <v>92283</v>
      </c>
      <c r="F230" s="35">
        <f t="shared" si="29"/>
        <v>31191</v>
      </c>
      <c r="G230" s="35">
        <f t="shared" si="30"/>
        <v>1846</v>
      </c>
      <c r="H230" s="11">
        <v>0</v>
      </c>
      <c r="I230" s="92">
        <f t="shared" si="34"/>
        <v>0.32500000000000001</v>
      </c>
      <c r="J230" s="38"/>
      <c r="K230" s="89">
        <f t="shared" si="35"/>
        <v>125320</v>
      </c>
      <c r="L230" s="31">
        <v>13</v>
      </c>
      <c r="M230" s="31">
        <f t="shared" si="36"/>
        <v>520</v>
      </c>
    </row>
    <row r="231" spans="1:13" ht="15.75" x14ac:dyDescent="0.25">
      <c r="A231" s="14" t="s">
        <v>289</v>
      </c>
      <c r="B231" s="21" t="s">
        <v>290</v>
      </c>
      <c r="C231" s="22" t="s">
        <v>1904</v>
      </c>
      <c r="D231" s="27">
        <f t="shared" si="33"/>
        <v>134960</v>
      </c>
      <c r="E231" s="35">
        <f t="shared" si="28"/>
        <v>99381</v>
      </c>
      <c r="F231" s="35">
        <f t="shared" si="29"/>
        <v>33591</v>
      </c>
      <c r="G231" s="35">
        <f t="shared" si="30"/>
        <v>1988</v>
      </c>
      <c r="H231" s="11">
        <v>0</v>
      </c>
      <c r="I231" s="92">
        <f t="shared" si="34"/>
        <v>0.35</v>
      </c>
      <c r="J231" s="38"/>
      <c r="K231" s="89">
        <f t="shared" si="35"/>
        <v>134960</v>
      </c>
      <c r="L231" s="31">
        <v>14</v>
      </c>
      <c r="M231" s="31">
        <f t="shared" si="36"/>
        <v>560</v>
      </c>
    </row>
    <row r="232" spans="1:13" ht="15.75" x14ac:dyDescent="0.25">
      <c r="A232" s="14" t="s">
        <v>291</v>
      </c>
      <c r="B232" s="21" t="s">
        <v>292</v>
      </c>
      <c r="C232" s="22" t="s">
        <v>1906</v>
      </c>
      <c r="D232" s="27">
        <f t="shared" si="33"/>
        <v>144600</v>
      </c>
      <c r="E232" s="35">
        <f t="shared" si="28"/>
        <v>106480</v>
      </c>
      <c r="F232" s="35">
        <f t="shared" si="29"/>
        <v>35990</v>
      </c>
      <c r="G232" s="35">
        <f t="shared" si="30"/>
        <v>2130</v>
      </c>
      <c r="H232" s="11">
        <v>0</v>
      </c>
      <c r="I232" s="92">
        <f t="shared" si="34"/>
        <v>0.375</v>
      </c>
      <c r="J232" s="38"/>
      <c r="K232" s="89">
        <f t="shared" si="35"/>
        <v>144600</v>
      </c>
      <c r="L232" s="31">
        <v>15</v>
      </c>
      <c r="M232" s="31">
        <f t="shared" si="36"/>
        <v>600</v>
      </c>
    </row>
    <row r="233" spans="1:13" ht="15.75" x14ac:dyDescent="0.25">
      <c r="A233" s="14" t="s">
        <v>293</v>
      </c>
      <c r="B233" s="21" t="s">
        <v>294</v>
      </c>
      <c r="C233" s="22" t="s">
        <v>1908</v>
      </c>
      <c r="D233" s="27">
        <f t="shared" si="33"/>
        <v>154240</v>
      </c>
      <c r="E233" s="35">
        <f t="shared" si="28"/>
        <v>113579</v>
      </c>
      <c r="F233" s="35">
        <f t="shared" si="29"/>
        <v>38389</v>
      </c>
      <c r="G233" s="35">
        <f t="shared" si="30"/>
        <v>2272</v>
      </c>
      <c r="H233" s="11">
        <v>0</v>
      </c>
      <c r="I233" s="92">
        <f t="shared" si="34"/>
        <v>0.4</v>
      </c>
      <c r="J233" s="38"/>
      <c r="K233" s="89">
        <f t="shared" si="35"/>
        <v>154240</v>
      </c>
      <c r="L233" s="31">
        <v>16</v>
      </c>
      <c r="M233" s="31">
        <f t="shared" si="36"/>
        <v>640</v>
      </c>
    </row>
    <row r="234" spans="1:13" ht="15.75" x14ac:dyDescent="0.25">
      <c r="A234" s="14" t="s">
        <v>295</v>
      </c>
      <c r="B234" s="21" t="s">
        <v>296</v>
      </c>
      <c r="C234" s="22" t="s">
        <v>1910</v>
      </c>
      <c r="D234" s="27">
        <f t="shared" si="33"/>
        <v>163880</v>
      </c>
      <c r="E234" s="35">
        <f t="shared" si="28"/>
        <v>120677</v>
      </c>
      <c r="F234" s="35">
        <f t="shared" si="29"/>
        <v>40789</v>
      </c>
      <c r="G234" s="35">
        <f t="shared" si="30"/>
        <v>2414</v>
      </c>
      <c r="H234" s="11">
        <v>0</v>
      </c>
      <c r="I234" s="92">
        <f t="shared" si="34"/>
        <v>0.42499999999999999</v>
      </c>
      <c r="J234" s="38"/>
      <c r="K234" s="89">
        <f t="shared" si="35"/>
        <v>163880</v>
      </c>
      <c r="L234" s="31">
        <v>17</v>
      </c>
      <c r="M234" s="31">
        <f t="shared" si="36"/>
        <v>680</v>
      </c>
    </row>
    <row r="235" spans="1:13" ht="15.75" x14ac:dyDescent="0.25">
      <c r="A235" s="14" t="s">
        <v>297</v>
      </c>
      <c r="B235" s="21" t="s">
        <v>298</v>
      </c>
      <c r="C235" s="22" t="s">
        <v>1912</v>
      </c>
      <c r="D235" s="27">
        <f t="shared" si="33"/>
        <v>173520</v>
      </c>
      <c r="E235" s="35">
        <f t="shared" si="28"/>
        <v>127776</v>
      </c>
      <c r="F235" s="35">
        <f t="shared" si="29"/>
        <v>43188</v>
      </c>
      <c r="G235" s="35">
        <f t="shared" si="30"/>
        <v>2556</v>
      </c>
      <c r="H235" s="11">
        <v>0</v>
      </c>
      <c r="I235" s="92">
        <f t="shared" si="34"/>
        <v>0.45</v>
      </c>
      <c r="J235" s="38"/>
      <c r="K235" s="89">
        <f t="shared" si="35"/>
        <v>173520</v>
      </c>
      <c r="L235" s="31">
        <v>18</v>
      </c>
      <c r="M235" s="31">
        <f t="shared" si="36"/>
        <v>720</v>
      </c>
    </row>
    <row r="236" spans="1:13" ht="15.75" x14ac:dyDescent="0.25">
      <c r="A236" s="14" t="s">
        <v>299</v>
      </c>
      <c r="B236" s="21" t="s">
        <v>300</v>
      </c>
      <c r="C236" s="22" t="s">
        <v>1914</v>
      </c>
      <c r="D236" s="27">
        <f t="shared" si="33"/>
        <v>183160</v>
      </c>
      <c r="E236" s="35">
        <f t="shared" si="28"/>
        <v>134875</v>
      </c>
      <c r="F236" s="35">
        <f t="shared" si="29"/>
        <v>45588</v>
      </c>
      <c r="G236" s="35">
        <f t="shared" si="30"/>
        <v>2697</v>
      </c>
      <c r="H236" s="11">
        <v>0</v>
      </c>
      <c r="I236" s="92">
        <f t="shared" si="34"/>
        <v>0.47499999999999998</v>
      </c>
      <c r="J236" s="38"/>
      <c r="K236" s="89">
        <f t="shared" si="35"/>
        <v>183160</v>
      </c>
      <c r="L236" s="31">
        <v>19</v>
      </c>
      <c r="M236" s="31">
        <f t="shared" si="36"/>
        <v>760</v>
      </c>
    </row>
    <row r="237" spans="1:13" ht="15.75" x14ac:dyDescent="0.25">
      <c r="A237" s="14" t="s">
        <v>301</v>
      </c>
      <c r="B237" s="21" t="s">
        <v>302</v>
      </c>
      <c r="C237" s="22" t="s">
        <v>1916</v>
      </c>
      <c r="D237" s="27">
        <f t="shared" si="33"/>
        <v>192800</v>
      </c>
      <c r="E237" s="35">
        <f t="shared" si="28"/>
        <v>141973</v>
      </c>
      <c r="F237" s="35">
        <f t="shared" si="29"/>
        <v>47988</v>
      </c>
      <c r="G237" s="35">
        <f t="shared" si="30"/>
        <v>2839</v>
      </c>
      <c r="H237" s="11">
        <v>0</v>
      </c>
      <c r="I237" s="92">
        <f t="shared" si="34"/>
        <v>0.5</v>
      </c>
      <c r="J237" s="38"/>
      <c r="K237" s="89">
        <f t="shared" si="35"/>
        <v>192800</v>
      </c>
      <c r="L237" s="31">
        <v>20</v>
      </c>
      <c r="M237" s="31">
        <f t="shared" si="36"/>
        <v>800</v>
      </c>
    </row>
    <row r="238" spans="1:13" ht="15.75" x14ac:dyDescent="0.25">
      <c r="A238" s="14" t="s">
        <v>303</v>
      </c>
      <c r="B238" s="21" t="s">
        <v>304</v>
      </c>
      <c r="C238" s="22" t="s">
        <v>1918</v>
      </c>
      <c r="D238" s="27">
        <f t="shared" si="33"/>
        <v>202440</v>
      </c>
      <c r="E238" s="35">
        <f t="shared" si="28"/>
        <v>149072</v>
      </c>
      <c r="F238" s="35">
        <f t="shared" si="29"/>
        <v>50387</v>
      </c>
      <c r="G238" s="35">
        <f t="shared" si="30"/>
        <v>2981</v>
      </c>
      <c r="H238" s="11">
        <v>0</v>
      </c>
      <c r="I238" s="92">
        <f t="shared" si="34"/>
        <v>0.52500000000000002</v>
      </c>
      <c r="J238" s="38"/>
      <c r="K238" s="89">
        <f t="shared" si="35"/>
        <v>202440</v>
      </c>
      <c r="L238" s="31">
        <v>21</v>
      </c>
      <c r="M238" s="31">
        <f t="shared" si="36"/>
        <v>840</v>
      </c>
    </row>
    <row r="239" spans="1:13" ht="15.75" x14ac:dyDescent="0.25">
      <c r="A239" s="14" t="s">
        <v>305</v>
      </c>
      <c r="B239" s="21" t="s">
        <v>306</v>
      </c>
      <c r="C239" s="22" t="s">
        <v>1920</v>
      </c>
      <c r="D239" s="27">
        <f t="shared" si="33"/>
        <v>212080</v>
      </c>
      <c r="E239" s="35">
        <f t="shared" si="28"/>
        <v>156171</v>
      </c>
      <c r="F239" s="35">
        <f t="shared" si="29"/>
        <v>52786</v>
      </c>
      <c r="G239" s="35">
        <f t="shared" si="30"/>
        <v>3123</v>
      </c>
      <c r="H239" s="11">
        <v>0</v>
      </c>
      <c r="I239" s="92">
        <f t="shared" si="34"/>
        <v>0.55000000000000004</v>
      </c>
      <c r="J239" s="38"/>
      <c r="K239" s="89">
        <f t="shared" si="35"/>
        <v>212080</v>
      </c>
      <c r="L239" s="31">
        <v>22</v>
      </c>
      <c r="M239" s="31">
        <f t="shared" si="36"/>
        <v>880</v>
      </c>
    </row>
    <row r="240" spans="1:13" ht="15.75" x14ac:dyDescent="0.25">
      <c r="A240" s="14" t="s">
        <v>307</v>
      </c>
      <c r="B240" s="21" t="s">
        <v>308</v>
      </c>
      <c r="C240" s="22" t="s">
        <v>1922</v>
      </c>
      <c r="D240" s="27">
        <f t="shared" si="33"/>
        <v>221720</v>
      </c>
      <c r="E240" s="35">
        <f t="shared" si="28"/>
        <v>163270</v>
      </c>
      <c r="F240" s="35">
        <f t="shared" si="29"/>
        <v>55185</v>
      </c>
      <c r="G240" s="35">
        <f t="shared" si="30"/>
        <v>3265</v>
      </c>
      <c r="H240" s="11">
        <v>0</v>
      </c>
      <c r="I240" s="92">
        <f t="shared" si="34"/>
        <v>0.57499999999999996</v>
      </c>
      <c r="J240" s="38"/>
      <c r="K240" s="89">
        <f t="shared" si="35"/>
        <v>221720</v>
      </c>
      <c r="L240" s="31">
        <v>23</v>
      </c>
      <c r="M240" s="31">
        <f t="shared" si="36"/>
        <v>920</v>
      </c>
    </row>
    <row r="241" spans="1:13" ht="15.75" x14ac:dyDescent="0.25">
      <c r="A241" s="14" t="s">
        <v>309</v>
      </c>
      <c r="B241" s="21" t="s">
        <v>310</v>
      </c>
      <c r="C241" s="22" t="s">
        <v>1924</v>
      </c>
      <c r="D241" s="27">
        <f t="shared" si="33"/>
        <v>231360</v>
      </c>
      <c r="E241" s="35">
        <f t="shared" si="28"/>
        <v>170368</v>
      </c>
      <c r="F241" s="35">
        <f t="shared" si="29"/>
        <v>57585</v>
      </c>
      <c r="G241" s="35">
        <f t="shared" si="30"/>
        <v>3407</v>
      </c>
      <c r="H241" s="11">
        <v>0</v>
      </c>
      <c r="I241" s="92">
        <f t="shared" si="34"/>
        <v>0.6</v>
      </c>
      <c r="J241" s="38"/>
      <c r="K241" s="89">
        <f t="shared" si="35"/>
        <v>231360</v>
      </c>
      <c r="L241" s="31">
        <v>24</v>
      </c>
      <c r="M241" s="31">
        <f t="shared" si="36"/>
        <v>960</v>
      </c>
    </row>
    <row r="242" spans="1:13" ht="15.75" x14ac:dyDescent="0.25">
      <c r="A242" s="14" t="s">
        <v>311</v>
      </c>
      <c r="B242" s="21" t="s">
        <v>312</v>
      </c>
      <c r="C242" s="22" t="s">
        <v>1926</v>
      </c>
      <c r="D242" s="27">
        <f t="shared" si="33"/>
        <v>241000</v>
      </c>
      <c r="E242" s="35">
        <f t="shared" si="28"/>
        <v>177467</v>
      </c>
      <c r="F242" s="35">
        <f t="shared" si="29"/>
        <v>59984</v>
      </c>
      <c r="G242" s="35">
        <f t="shared" si="30"/>
        <v>3549</v>
      </c>
      <c r="H242" s="11">
        <v>0</v>
      </c>
      <c r="I242" s="92">
        <f t="shared" si="34"/>
        <v>0.625</v>
      </c>
      <c r="J242" s="38"/>
      <c r="K242" s="89">
        <f t="shared" si="35"/>
        <v>241000</v>
      </c>
      <c r="L242" s="31">
        <v>25</v>
      </c>
      <c r="M242" s="31">
        <f t="shared" si="36"/>
        <v>1000</v>
      </c>
    </row>
    <row r="243" spans="1:13" ht="15.75" x14ac:dyDescent="0.25">
      <c r="A243" s="14" t="s">
        <v>313</v>
      </c>
      <c r="B243" s="21" t="s">
        <v>314</v>
      </c>
      <c r="C243" s="22" t="s">
        <v>1928</v>
      </c>
      <c r="D243" s="27">
        <f t="shared" si="33"/>
        <v>9640</v>
      </c>
      <c r="E243" s="35">
        <f t="shared" si="28"/>
        <v>7099</v>
      </c>
      <c r="F243" s="35">
        <f t="shared" si="29"/>
        <v>2399</v>
      </c>
      <c r="G243" s="35">
        <f t="shared" si="30"/>
        <v>142</v>
      </c>
      <c r="H243" s="11">
        <v>0</v>
      </c>
      <c r="I243" s="92">
        <f t="shared" si="34"/>
        <v>2.5000000000000001E-2</v>
      </c>
      <c r="J243" s="38"/>
      <c r="K243" s="89">
        <f t="shared" si="35"/>
        <v>9640</v>
      </c>
      <c r="L243" s="31">
        <v>1</v>
      </c>
      <c r="M243" s="31">
        <f>L243*40</f>
        <v>40</v>
      </c>
    </row>
    <row r="244" spans="1:13" ht="15.75" x14ac:dyDescent="0.25">
      <c r="A244" s="14" t="s">
        <v>315</v>
      </c>
      <c r="B244" s="21" t="s">
        <v>316</v>
      </c>
      <c r="C244" s="22" t="s">
        <v>1930</v>
      </c>
      <c r="D244" s="27">
        <f t="shared" si="33"/>
        <v>19280</v>
      </c>
      <c r="E244" s="35">
        <f t="shared" si="28"/>
        <v>14197</v>
      </c>
      <c r="F244" s="35">
        <f t="shared" si="29"/>
        <v>4799</v>
      </c>
      <c r="G244" s="35">
        <f t="shared" si="30"/>
        <v>284</v>
      </c>
      <c r="H244" s="11">
        <v>0</v>
      </c>
      <c r="I244" s="92">
        <f t="shared" si="34"/>
        <v>0.05</v>
      </c>
      <c r="J244" s="38"/>
      <c r="K244" s="89">
        <f t="shared" si="35"/>
        <v>19280</v>
      </c>
      <c r="L244" s="31">
        <v>2</v>
      </c>
      <c r="M244" s="31">
        <f t="shared" ref="M244:M267" si="37">L244*40</f>
        <v>80</v>
      </c>
    </row>
    <row r="245" spans="1:13" ht="15.75" x14ac:dyDescent="0.25">
      <c r="A245" s="14" t="s">
        <v>317</v>
      </c>
      <c r="B245" s="21" t="s">
        <v>318</v>
      </c>
      <c r="C245" s="22" t="s">
        <v>1932</v>
      </c>
      <c r="D245" s="27">
        <f t="shared" si="33"/>
        <v>28920</v>
      </c>
      <c r="E245" s="35">
        <f t="shared" si="28"/>
        <v>21296</v>
      </c>
      <c r="F245" s="35">
        <f t="shared" si="29"/>
        <v>7198</v>
      </c>
      <c r="G245" s="35">
        <f t="shared" si="30"/>
        <v>426</v>
      </c>
      <c r="H245" s="11">
        <v>0</v>
      </c>
      <c r="I245" s="92">
        <f t="shared" si="34"/>
        <v>7.4999999999999997E-2</v>
      </c>
      <c r="J245" s="38"/>
      <c r="K245" s="89">
        <f t="shared" si="35"/>
        <v>28920</v>
      </c>
      <c r="L245" s="31">
        <v>3</v>
      </c>
      <c r="M245" s="31">
        <f t="shared" si="37"/>
        <v>120</v>
      </c>
    </row>
    <row r="246" spans="1:13" ht="15.75" x14ac:dyDescent="0.25">
      <c r="A246" s="14" t="s">
        <v>319</v>
      </c>
      <c r="B246" s="21" t="s">
        <v>320</v>
      </c>
      <c r="C246" s="22" t="s">
        <v>1934</v>
      </c>
      <c r="D246" s="27">
        <f t="shared" si="33"/>
        <v>38560</v>
      </c>
      <c r="E246" s="35">
        <f t="shared" si="28"/>
        <v>28395</v>
      </c>
      <c r="F246" s="35">
        <f t="shared" si="29"/>
        <v>9597</v>
      </c>
      <c r="G246" s="35">
        <f t="shared" si="30"/>
        <v>568</v>
      </c>
      <c r="H246" s="11">
        <v>0</v>
      </c>
      <c r="I246" s="92">
        <f t="shared" si="34"/>
        <v>0.1</v>
      </c>
      <c r="J246" s="38"/>
      <c r="K246" s="89">
        <f t="shared" si="35"/>
        <v>38560</v>
      </c>
      <c r="L246" s="31">
        <v>4</v>
      </c>
      <c r="M246" s="31">
        <f t="shared" si="37"/>
        <v>160</v>
      </c>
    </row>
    <row r="247" spans="1:13" ht="15.75" x14ac:dyDescent="0.25">
      <c r="A247" s="14" t="s">
        <v>321</v>
      </c>
      <c r="B247" s="21" t="s">
        <v>322</v>
      </c>
      <c r="C247" s="22" t="s">
        <v>1936</v>
      </c>
      <c r="D247" s="27">
        <f t="shared" si="33"/>
        <v>48200</v>
      </c>
      <c r="E247" s="35">
        <f t="shared" si="28"/>
        <v>35493</v>
      </c>
      <c r="F247" s="35">
        <f t="shared" si="29"/>
        <v>11997</v>
      </c>
      <c r="G247" s="35">
        <f t="shared" si="30"/>
        <v>710</v>
      </c>
      <c r="H247" s="11">
        <v>0</v>
      </c>
      <c r="I247" s="92">
        <f t="shared" si="34"/>
        <v>0.125</v>
      </c>
      <c r="J247" s="38"/>
      <c r="K247" s="89">
        <f t="shared" si="35"/>
        <v>48200</v>
      </c>
      <c r="L247" s="31">
        <v>5</v>
      </c>
      <c r="M247" s="31">
        <f t="shared" si="37"/>
        <v>200</v>
      </c>
    </row>
    <row r="248" spans="1:13" ht="15.75" x14ac:dyDescent="0.25">
      <c r="A248" s="14" t="s">
        <v>323</v>
      </c>
      <c r="B248" s="21" t="s">
        <v>324</v>
      </c>
      <c r="C248" s="22" t="s">
        <v>1938</v>
      </c>
      <c r="D248" s="27">
        <f t="shared" si="33"/>
        <v>57840</v>
      </c>
      <c r="E248" s="35">
        <f t="shared" si="28"/>
        <v>42592</v>
      </c>
      <c r="F248" s="35">
        <f t="shared" si="29"/>
        <v>14396</v>
      </c>
      <c r="G248" s="35">
        <f t="shared" si="30"/>
        <v>852</v>
      </c>
      <c r="H248" s="11">
        <v>0</v>
      </c>
      <c r="I248" s="92">
        <f t="shared" si="34"/>
        <v>0.15</v>
      </c>
      <c r="J248" s="38"/>
      <c r="K248" s="89">
        <f t="shared" si="35"/>
        <v>57840</v>
      </c>
      <c r="L248" s="31">
        <v>6</v>
      </c>
      <c r="M248" s="31">
        <f t="shared" si="37"/>
        <v>240</v>
      </c>
    </row>
    <row r="249" spans="1:13" ht="15.75" x14ac:dyDescent="0.25">
      <c r="A249" s="14" t="s">
        <v>325</v>
      </c>
      <c r="B249" s="21" t="s">
        <v>326</v>
      </c>
      <c r="C249" s="22" t="s">
        <v>1940</v>
      </c>
      <c r="D249" s="27">
        <f t="shared" si="33"/>
        <v>67480</v>
      </c>
      <c r="E249" s="35">
        <f t="shared" si="28"/>
        <v>49691</v>
      </c>
      <c r="F249" s="35">
        <f t="shared" si="29"/>
        <v>16795</v>
      </c>
      <c r="G249" s="35">
        <f t="shared" si="30"/>
        <v>994</v>
      </c>
      <c r="H249" s="11">
        <v>0</v>
      </c>
      <c r="I249" s="92">
        <f t="shared" si="34"/>
        <v>0.17499999999999999</v>
      </c>
      <c r="J249" s="38"/>
      <c r="K249" s="89">
        <f t="shared" si="35"/>
        <v>67480</v>
      </c>
      <c r="L249" s="31">
        <v>7</v>
      </c>
      <c r="M249" s="31">
        <f t="shared" si="37"/>
        <v>280</v>
      </c>
    </row>
    <row r="250" spans="1:13" ht="15.75" x14ac:dyDescent="0.25">
      <c r="A250" s="14" t="s">
        <v>327</v>
      </c>
      <c r="B250" s="21" t="s">
        <v>328</v>
      </c>
      <c r="C250" s="22" t="s">
        <v>1942</v>
      </c>
      <c r="D250" s="27">
        <f t="shared" si="33"/>
        <v>77120</v>
      </c>
      <c r="E250" s="35">
        <f t="shared" si="28"/>
        <v>56789</v>
      </c>
      <c r="F250" s="35">
        <f t="shared" si="29"/>
        <v>19195</v>
      </c>
      <c r="G250" s="35">
        <f t="shared" si="30"/>
        <v>1136</v>
      </c>
      <c r="H250" s="11">
        <v>0</v>
      </c>
      <c r="I250" s="92">
        <f t="shared" ref="I250:I267" si="38">L250/40</f>
        <v>0.2</v>
      </c>
      <c r="J250" s="38"/>
      <c r="K250" s="89">
        <f t="shared" ref="K250:K267" si="39">M250*N1_</f>
        <v>77120</v>
      </c>
      <c r="L250" s="31">
        <v>8</v>
      </c>
      <c r="M250" s="31">
        <f t="shared" si="37"/>
        <v>320</v>
      </c>
    </row>
    <row r="251" spans="1:13" ht="15.75" x14ac:dyDescent="0.25">
      <c r="A251" s="14" t="s">
        <v>329</v>
      </c>
      <c r="B251" s="21" t="s">
        <v>330</v>
      </c>
      <c r="C251" s="22" t="s">
        <v>1944</v>
      </c>
      <c r="D251" s="27">
        <f t="shared" si="33"/>
        <v>86760</v>
      </c>
      <c r="E251" s="35">
        <f t="shared" si="28"/>
        <v>63888</v>
      </c>
      <c r="F251" s="35">
        <f t="shared" si="29"/>
        <v>21594</v>
      </c>
      <c r="G251" s="35">
        <f t="shared" si="30"/>
        <v>1278</v>
      </c>
      <c r="H251" s="11">
        <v>0</v>
      </c>
      <c r="I251" s="92">
        <f t="shared" si="38"/>
        <v>0.22500000000000001</v>
      </c>
      <c r="J251" s="38"/>
      <c r="K251" s="89">
        <f t="shared" si="39"/>
        <v>86760</v>
      </c>
      <c r="L251" s="31">
        <v>9</v>
      </c>
      <c r="M251" s="31">
        <f t="shared" si="37"/>
        <v>360</v>
      </c>
    </row>
    <row r="252" spans="1:13" ht="15.75" x14ac:dyDescent="0.25">
      <c r="A252" s="14" t="s">
        <v>331</v>
      </c>
      <c r="B252" s="21" t="s">
        <v>332</v>
      </c>
      <c r="C252" s="22" t="s">
        <v>1946</v>
      </c>
      <c r="D252" s="27">
        <f t="shared" si="33"/>
        <v>96400</v>
      </c>
      <c r="E252" s="35">
        <f t="shared" si="28"/>
        <v>70987</v>
      </c>
      <c r="F252" s="35">
        <f t="shared" si="29"/>
        <v>23993</v>
      </c>
      <c r="G252" s="35">
        <f t="shared" si="30"/>
        <v>1420</v>
      </c>
      <c r="H252" s="11">
        <v>0</v>
      </c>
      <c r="I252" s="92">
        <f t="shared" si="38"/>
        <v>0.25</v>
      </c>
      <c r="J252" s="38"/>
      <c r="K252" s="89">
        <f t="shared" si="39"/>
        <v>96400</v>
      </c>
      <c r="L252" s="31">
        <v>10</v>
      </c>
      <c r="M252" s="31">
        <f t="shared" si="37"/>
        <v>400</v>
      </c>
    </row>
    <row r="253" spans="1:13" ht="15.75" customHeight="1" x14ac:dyDescent="0.25">
      <c r="A253" s="14" t="s">
        <v>333</v>
      </c>
      <c r="B253" s="21" t="s">
        <v>334</v>
      </c>
      <c r="C253" s="22" t="s">
        <v>1948</v>
      </c>
      <c r="D253" s="27">
        <f t="shared" si="33"/>
        <v>106040</v>
      </c>
      <c r="E253" s="35">
        <f t="shared" si="28"/>
        <v>78085</v>
      </c>
      <c r="F253" s="35">
        <f t="shared" si="29"/>
        <v>26393</v>
      </c>
      <c r="G253" s="35">
        <f t="shared" si="30"/>
        <v>1562</v>
      </c>
      <c r="H253" s="11">
        <v>0</v>
      </c>
      <c r="I253" s="92">
        <f t="shared" si="38"/>
        <v>0.27500000000000002</v>
      </c>
      <c r="J253" s="38"/>
      <c r="K253" s="89">
        <f t="shared" si="39"/>
        <v>106040</v>
      </c>
      <c r="L253" s="31">
        <v>11</v>
      </c>
      <c r="M253" s="31">
        <f t="shared" si="37"/>
        <v>440</v>
      </c>
    </row>
    <row r="254" spans="1:13" ht="15.75" x14ac:dyDescent="0.25">
      <c r="A254" s="14" t="s">
        <v>335</v>
      </c>
      <c r="B254" s="21" t="s">
        <v>336</v>
      </c>
      <c r="C254" s="22" t="s">
        <v>1950</v>
      </c>
      <c r="D254" s="27">
        <f t="shared" si="33"/>
        <v>115680</v>
      </c>
      <c r="E254" s="35">
        <f t="shared" si="28"/>
        <v>85184</v>
      </c>
      <c r="F254" s="35">
        <f t="shared" si="29"/>
        <v>28792</v>
      </c>
      <c r="G254" s="35">
        <f t="shared" si="30"/>
        <v>1704</v>
      </c>
      <c r="H254" s="11">
        <v>0</v>
      </c>
      <c r="I254" s="92">
        <f t="shared" si="38"/>
        <v>0.3</v>
      </c>
      <c r="J254" s="38"/>
      <c r="K254" s="89">
        <f t="shared" si="39"/>
        <v>115680</v>
      </c>
      <c r="L254" s="31">
        <v>12</v>
      </c>
      <c r="M254" s="31">
        <f t="shared" si="37"/>
        <v>480</v>
      </c>
    </row>
    <row r="255" spans="1:13" ht="15.75" x14ac:dyDescent="0.25">
      <c r="A255" s="14" t="s">
        <v>337</v>
      </c>
      <c r="B255" s="21" t="s">
        <v>338</v>
      </c>
      <c r="C255" s="22" t="s">
        <v>1952</v>
      </c>
      <c r="D255" s="27">
        <f t="shared" si="33"/>
        <v>125320</v>
      </c>
      <c r="E255" s="35">
        <f t="shared" si="28"/>
        <v>92283</v>
      </c>
      <c r="F255" s="35">
        <f t="shared" si="29"/>
        <v>31191</v>
      </c>
      <c r="G255" s="35">
        <f t="shared" si="30"/>
        <v>1846</v>
      </c>
      <c r="H255" s="11">
        <v>0</v>
      </c>
      <c r="I255" s="92">
        <f t="shared" si="38"/>
        <v>0.32500000000000001</v>
      </c>
      <c r="J255" s="38"/>
      <c r="K255" s="89">
        <f t="shared" si="39"/>
        <v>125320</v>
      </c>
      <c r="L255" s="31">
        <v>13</v>
      </c>
      <c r="M255" s="31">
        <f t="shared" si="37"/>
        <v>520</v>
      </c>
    </row>
    <row r="256" spans="1:13" ht="15.75" x14ac:dyDescent="0.25">
      <c r="A256" s="14" t="s">
        <v>339</v>
      </c>
      <c r="B256" s="21" t="s">
        <v>340</v>
      </c>
      <c r="C256" s="22" t="s">
        <v>1954</v>
      </c>
      <c r="D256" s="27">
        <f t="shared" si="33"/>
        <v>134960</v>
      </c>
      <c r="E256" s="35">
        <f t="shared" si="28"/>
        <v>99381</v>
      </c>
      <c r="F256" s="35">
        <f t="shared" si="29"/>
        <v>33591</v>
      </c>
      <c r="G256" s="35">
        <f t="shared" si="30"/>
        <v>1988</v>
      </c>
      <c r="H256" s="11">
        <v>0</v>
      </c>
      <c r="I256" s="92">
        <f t="shared" si="38"/>
        <v>0.35</v>
      </c>
      <c r="J256" s="38"/>
      <c r="K256" s="89">
        <f t="shared" si="39"/>
        <v>134960</v>
      </c>
      <c r="L256" s="31">
        <v>14</v>
      </c>
      <c r="M256" s="31">
        <f t="shared" si="37"/>
        <v>560</v>
      </c>
    </row>
    <row r="257" spans="1:13" ht="15.75" x14ac:dyDescent="0.25">
      <c r="A257" s="14" t="s">
        <v>341</v>
      </c>
      <c r="B257" s="21" t="s">
        <v>342</v>
      </c>
      <c r="C257" s="22" t="s">
        <v>1956</v>
      </c>
      <c r="D257" s="27">
        <f t="shared" si="33"/>
        <v>144600</v>
      </c>
      <c r="E257" s="35">
        <f t="shared" si="28"/>
        <v>106480</v>
      </c>
      <c r="F257" s="35">
        <f t="shared" si="29"/>
        <v>35990</v>
      </c>
      <c r="G257" s="35">
        <f t="shared" si="30"/>
        <v>2130</v>
      </c>
      <c r="H257" s="11">
        <v>0</v>
      </c>
      <c r="I257" s="92">
        <f t="shared" si="38"/>
        <v>0.375</v>
      </c>
      <c r="J257" s="38"/>
      <c r="K257" s="89">
        <f t="shared" si="39"/>
        <v>144600</v>
      </c>
      <c r="L257" s="31">
        <v>15</v>
      </c>
      <c r="M257" s="31">
        <f t="shared" si="37"/>
        <v>600</v>
      </c>
    </row>
    <row r="258" spans="1:13" s="42" customFormat="1" ht="15.75" x14ac:dyDescent="0.25">
      <c r="A258" s="14" t="s">
        <v>343</v>
      </c>
      <c r="B258" s="21" t="s">
        <v>344</v>
      </c>
      <c r="C258" s="22" t="s">
        <v>1958</v>
      </c>
      <c r="D258" s="27">
        <f t="shared" si="33"/>
        <v>154240</v>
      </c>
      <c r="E258" s="35">
        <f t="shared" si="28"/>
        <v>113579</v>
      </c>
      <c r="F258" s="35">
        <f t="shared" si="29"/>
        <v>38389</v>
      </c>
      <c r="G258" s="35">
        <f t="shared" si="30"/>
        <v>2272</v>
      </c>
      <c r="H258" s="11">
        <v>0</v>
      </c>
      <c r="I258" s="92">
        <f t="shared" si="38"/>
        <v>0.4</v>
      </c>
      <c r="J258" s="38"/>
      <c r="K258" s="89">
        <f t="shared" si="39"/>
        <v>154240</v>
      </c>
      <c r="L258" s="31">
        <v>16</v>
      </c>
      <c r="M258" s="31">
        <f t="shared" si="37"/>
        <v>640</v>
      </c>
    </row>
    <row r="259" spans="1:13" ht="15.75" x14ac:dyDescent="0.25">
      <c r="A259" s="14" t="s">
        <v>345</v>
      </c>
      <c r="B259" s="21" t="s">
        <v>346</v>
      </c>
      <c r="C259" s="22" t="s">
        <v>1960</v>
      </c>
      <c r="D259" s="27">
        <f t="shared" si="33"/>
        <v>163880</v>
      </c>
      <c r="E259" s="35">
        <f t="shared" ref="E259:E322" si="40">ROUND($D259*100/135.8,0)</f>
        <v>120677</v>
      </c>
      <c r="F259" s="35">
        <f t="shared" ref="F259:F322" si="41">D259-E259-G259</f>
        <v>40789</v>
      </c>
      <c r="G259" s="35">
        <f t="shared" ref="G259:G322" si="42">ROUND($D259*2/135.8,0)</f>
        <v>2414</v>
      </c>
      <c r="H259" s="11">
        <v>0</v>
      </c>
      <c r="I259" s="92">
        <f t="shared" si="38"/>
        <v>0.42499999999999999</v>
      </c>
      <c r="J259" s="38"/>
      <c r="K259" s="89">
        <f t="shared" si="39"/>
        <v>163880</v>
      </c>
      <c r="L259" s="31">
        <v>17</v>
      </c>
      <c r="M259" s="31">
        <f t="shared" si="37"/>
        <v>680</v>
      </c>
    </row>
    <row r="260" spans="1:13" ht="15.75" x14ac:dyDescent="0.25">
      <c r="A260" s="14" t="s">
        <v>347</v>
      </c>
      <c r="B260" s="21" t="s">
        <v>348</v>
      </c>
      <c r="C260" s="22" t="s">
        <v>1962</v>
      </c>
      <c r="D260" s="27">
        <f t="shared" si="33"/>
        <v>173520</v>
      </c>
      <c r="E260" s="35">
        <f t="shared" si="40"/>
        <v>127776</v>
      </c>
      <c r="F260" s="35">
        <f t="shared" si="41"/>
        <v>43188</v>
      </c>
      <c r="G260" s="35">
        <f t="shared" si="42"/>
        <v>2556</v>
      </c>
      <c r="H260" s="11">
        <v>0</v>
      </c>
      <c r="I260" s="92">
        <f t="shared" si="38"/>
        <v>0.45</v>
      </c>
      <c r="J260" s="38"/>
      <c r="K260" s="89">
        <f t="shared" si="39"/>
        <v>173520</v>
      </c>
      <c r="L260" s="31">
        <v>18</v>
      </c>
      <c r="M260" s="31">
        <f t="shared" si="37"/>
        <v>720</v>
      </c>
    </row>
    <row r="261" spans="1:13" ht="15.75" x14ac:dyDescent="0.25">
      <c r="A261" s="14" t="s">
        <v>349</v>
      </c>
      <c r="B261" s="21" t="s">
        <v>350</v>
      </c>
      <c r="C261" s="22" t="s">
        <v>1964</v>
      </c>
      <c r="D261" s="27">
        <f t="shared" si="33"/>
        <v>183160</v>
      </c>
      <c r="E261" s="35">
        <f t="shared" si="40"/>
        <v>134875</v>
      </c>
      <c r="F261" s="35">
        <f t="shared" si="41"/>
        <v>45588</v>
      </c>
      <c r="G261" s="35">
        <f t="shared" si="42"/>
        <v>2697</v>
      </c>
      <c r="H261" s="11">
        <v>0</v>
      </c>
      <c r="I261" s="92">
        <f t="shared" si="38"/>
        <v>0.47499999999999998</v>
      </c>
      <c r="J261" s="38"/>
      <c r="K261" s="89">
        <f t="shared" si="39"/>
        <v>183160</v>
      </c>
      <c r="L261" s="31">
        <v>19</v>
      </c>
      <c r="M261" s="31">
        <f t="shared" si="37"/>
        <v>760</v>
      </c>
    </row>
    <row r="262" spans="1:13" ht="15.75" x14ac:dyDescent="0.25">
      <c r="A262" s="14" t="s">
        <v>351</v>
      </c>
      <c r="B262" s="21" t="s">
        <v>352</v>
      </c>
      <c r="C262" s="22" t="s">
        <v>1966</v>
      </c>
      <c r="D262" s="27">
        <f t="shared" si="33"/>
        <v>192800</v>
      </c>
      <c r="E262" s="35">
        <f t="shared" si="40"/>
        <v>141973</v>
      </c>
      <c r="F262" s="35">
        <f t="shared" si="41"/>
        <v>47988</v>
      </c>
      <c r="G262" s="35">
        <f t="shared" si="42"/>
        <v>2839</v>
      </c>
      <c r="H262" s="11">
        <v>0</v>
      </c>
      <c r="I262" s="92">
        <f t="shared" si="38"/>
        <v>0.5</v>
      </c>
      <c r="J262" s="38"/>
      <c r="K262" s="89">
        <f t="shared" si="39"/>
        <v>192800</v>
      </c>
      <c r="L262" s="31">
        <v>20</v>
      </c>
      <c r="M262" s="31">
        <f t="shared" si="37"/>
        <v>800</v>
      </c>
    </row>
    <row r="263" spans="1:13" ht="15.75" x14ac:dyDescent="0.25">
      <c r="A263" s="14" t="s">
        <v>353</v>
      </c>
      <c r="B263" s="21" t="s">
        <v>354</v>
      </c>
      <c r="C263" s="22" t="s">
        <v>1968</v>
      </c>
      <c r="D263" s="27">
        <f t="shared" si="33"/>
        <v>202440</v>
      </c>
      <c r="E263" s="35">
        <f t="shared" si="40"/>
        <v>149072</v>
      </c>
      <c r="F263" s="35">
        <f t="shared" si="41"/>
        <v>50387</v>
      </c>
      <c r="G263" s="35">
        <f t="shared" si="42"/>
        <v>2981</v>
      </c>
      <c r="H263" s="11">
        <v>0</v>
      </c>
      <c r="I263" s="92">
        <f t="shared" si="38"/>
        <v>0.52500000000000002</v>
      </c>
      <c r="J263" s="38"/>
      <c r="K263" s="89">
        <f t="shared" si="39"/>
        <v>202440</v>
      </c>
      <c r="L263" s="31">
        <v>21</v>
      </c>
      <c r="M263" s="31">
        <f t="shared" si="37"/>
        <v>840</v>
      </c>
    </row>
    <row r="264" spans="1:13" ht="15.75" x14ac:dyDescent="0.25">
      <c r="A264" s="14" t="s">
        <v>355</v>
      </c>
      <c r="B264" s="21" t="s">
        <v>356</v>
      </c>
      <c r="C264" s="22" t="s">
        <v>1970</v>
      </c>
      <c r="D264" s="27">
        <f t="shared" si="33"/>
        <v>212080</v>
      </c>
      <c r="E264" s="35">
        <f t="shared" si="40"/>
        <v>156171</v>
      </c>
      <c r="F264" s="35">
        <f t="shared" si="41"/>
        <v>52786</v>
      </c>
      <c r="G264" s="35">
        <f t="shared" si="42"/>
        <v>3123</v>
      </c>
      <c r="H264" s="11">
        <v>0</v>
      </c>
      <c r="I264" s="92">
        <f t="shared" si="38"/>
        <v>0.55000000000000004</v>
      </c>
      <c r="J264" s="38"/>
      <c r="K264" s="89">
        <f t="shared" si="39"/>
        <v>212080</v>
      </c>
      <c r="L264" s="31">
        <v>22</v>
      </c>
      <c r="M264" s="31">
        <f t="shared" si="37"/>
        <v>880</v>
      </c>
    </row>
    <row r="265" spans="1:13" ht="15.75" x14ac:dyDescent="0.25">
      <c r="A265" s="14" t="s">
        <v>357</v>
      </c>
      <c r="B265" s="21" t="s">
        <v>358</v>
      </c>
      <c r="C265" s="22" t="s">
        <v>1972</v>
      </c>
      <c r="D265" s="27">
        <f t="shared" si="33"/>
        <v>221720</v>
      </c>
      <c r="E265" s="35">
        <f t="shared" si="40"/>
        <v>163270</v>
      </c>
      <c r="F265" s="35">
        <f t="shared" si="41"/>
        <v>55185</v>
      </c>
      <c r="G265" s="35">
        <f t="shared" si="42"/>
        <v>3265</v>
      </c>
      <c r="H265" s="11">
        <v>0</v>
      </c>
      <c r="I265" s="92">
        <f t="shared" si="38"/>
        <v>0.57499999999999996</v>
      </c>
      <c r="J265" s="38"/>
      <c r="K265" s="89">
        <f t="shared" si="39"/>
        <v>221720</v>
      </c>
      <c r="L265" s="31">
        <v>23</v>
      </c>
      <c r="M265" s="31">
        <f t="shared" si="37"/>
        <v>920</v>
      </c>
    </row>
    <row r="266" spans="1:13" ht="15.75" x14ac:dyDescent="0.25">
      <c r="A266" s="14" t="s">
        <v>359</v>
      </c>
      <c r="B266" s="21" t="s">
        <v>360</v>
      </c>
      <c r="C266" s="22" t="s">
        <v>1974</v>
      </c>
      <c r="D266" s="27">
        <f t="shared" si="33"/>
        <v>231360</v>
      </c>
      <c r="E266" s="35">
        <f t="shared" si="40"/>
        <v>170368</v>
      </c>
      <c r="F266" s="35">
        <f t="shared" si="41"/>
        <v>57585</v>
      </c>
      <c r="G266" s="35">
        <f t="shared" si="42"/>
        <v>3407</v>
      </c>
      <c r="H266" s="11">
        <v>0</v>
      </c>
      <c r="I266" s="92">
        <f t="shared" si="38"/>
        <v>0.6</v>
      </c>
      <c r="J266" s="38"/>
      <c r="K266" s="89">
        <f t="shared" si="39"/>
        <v>231360</v>
      </c>
      <c r="L266" s="31">
        <v>24</v>
      </c>
      <c r="M266" s="31">
        <f t="shared" si="37"/>
        <v>960</v>
      </c>
    </row>
    <row r="267" spans="1:13" ht="15.75" x14ac:dyDescent="0.25">
      <c r="A267" s="14" t="s">
        <v>361</v>
      </c>
      <c r="B267" s="21" t="s">
        <v>362</v>
      </c>
      <c r="C267" s="22" t="s">
        <v>1976</v>
      </c>
      <c r="D267" s="27">
        <f t="shared" si="33"/>
        <v>241000</v>
      </c>
      <c r="E267" s="35">
        <f t="shared" si="40"/>
        <v>177467</v>
      </c>
      <c r="F267" s="35">
        <f t="shared" si="41"/>
        <v>59984</v>
      </c>
      <c r="G267" s="35">
        <f t="shared" si="42"/>
        <v>3549</v>
      </c>
      <c r="H267" s="11">
        <v>0</v>
      </c>
      <c r="I267" s="92">
        <f t="shared" si="38"/>
        <v>0.625</v>
      </c>
      <c r="J267" s="38"/>
      <c r="K267" s="89">
        <f t="shared" si="39"/>
        <v>241000</v>
      </c>
      <c r="L267" s="31">
        <v>25</v>
      </c>
      <c r="M267" s="31">
        <f t="shared" si="37"/>
        <v>1000</v>
      </c>
    </row>
    <row r="268" spans="1:13" ht="15.75" x14ac:dyDescent="0.25">
      <c r="A268" s="14" t="s">
        <v>363</v>
      </c>
      <c r="B268" s="21" t="s">
        <v>364</v>
      </c>
      <c r="C268" s="22" t="s">
        <v>1978</v>
      </c>
      <c r="D268" s="27">
        <f t="shared" si="33"/>
        <v>320220</v>
      </c>
      <c r="E268" s="35">
        <f t="shared" si="40"/>
        <v>235803</v>
      </c>
      <c r="F268" s="35">
        <f t="shared" si="41"/>
        <v>79701</v>
      </c>
      <c r="G268" s="35">
        <f t="shared" si="42"/>
        <v>4716</v>
      </c>
      <c r="H268" s="11">
        <v>0</v>
      </c>
      <c r="I268" s="92">
        <v>0.5</v>
      </c>
      <c r="J268" s="38"/>
      <c r="K268" s="89">
        <f>0.5*P3_</f>
        <v>320220</v>
      </c>
      <c r="L268" s="31"/>
    </row>
    <row r="269" spans="1:13" ht="15.75" x14ac:dyDescent="0.25">
      <c r="A269" s="14" t="s">
        <v>365</v>
      </c>
      <c r="B269" s="21" t="s">
        <v>366</v>
      </c>
      <c r="C269" s="22" t="s">
        <v>1978</v>
      </c>
      <c r="D269" s="27">
        <f t="shared" si="33"/>
        <v>320220</v>
      </c>
      <c r="E269" s="35">
        <f t="shared" si="40"/>
        <v>235803</v>
      </c>
      <c r="F269" s="35">
        <f t="shared" si="41"/>
        <v>79701</v>
      </c>
      <c r="G269" s="35">
        <f t="shared" si="42"/>
        <v>4716</v>
      </c>
      <c r="H269" s="11">
        <v>0</v>
      </c>
      <c r="I269" s="92">
        <v>0.5</v>
      </c>
      <c r="J269" s="38"/>
      <c r="K269" s="89">
        <f>0.5*P3_</f>
        <v>320220</v>
      </c>
      <c r="L269" s="31"/>
    </row>
    <row r="270" spans="1:13" ht="15.75" x14ac:dyDescent="0.25">
      <c r="A270" s="14" t="s">
        <v>367</v>
      </c>
      <c r="B270" s="21" t="s">
        <v>48</v>
      </c>
      <c r="C270" s="22" t="s">
        <v>1980</v>
      </c>
      <c r="D270" s="27">
        <f t="shared" si="33"/>
        <v>88830</v>
      </c>
      <c r="E270" s="35">
        <f t="shared" si="40"/>
        <v>65412</v>
      </c>
      <c r="F270" s="35">
        <f t="shared" si="41"/>
        <v>22110</v>
      </c>
      <c r="G270" s="35">
        <f t="shared" si="42"/>
        <v>1308</v>
      </c>
      <c r="H270" s="11">
        <v>0</v>
      </c>
      <c r="I270" s="92">
        <v>0.15</v>
      </c>
      <c r="J270" s="38"/>
      <c r="K270" s="89">
        <f>0.15*P1_</f>
        <v>88830</v>
      </c>
      <c r="L270" s="31"/>
    </row>
    <row r="271" spans="1:13" ht="15.75" x14ac:dyDescent="0.25">
      <c r="A271" s="14" t="s">
        <v>368</v>
      </c>
      <c r="B271" s="21" t="s">
        <v>50</v>
      </c>
      <c r="C271" s="22" t="s">
        <v>1980</v>
      </c>
      <c r="D271" s="27">
        <f t="shared" si="33"/>
        <v>88830</v>
      </c>
      <c r="E271" s="35">
        <f t="shared" si="40"/>
        <v>65412</v>
      </c>
      <c r="F271" s="35">
        <f t="shared" si="41"/>
        <v>22110</v>
      </c>
      <c r="G271" s="35">
        <f t="shared" si="42"/>
        <v>1308</v>
      </c>
      <c r="H271" s="11">
        <v>0</v>
      </c>
      <c r="I271" s="92">
        <v>0.15</v>
      </c>
      <c r="J271" s="38"/>
      <c r="K271" s="89">
        <f>0.15*P1_</f>
        <v>88830</v>
      </c>
      <c r="L271" s="31"/>
    </row>
    <row r="272" spans="1:13" ht="15.75" x14ac:dyDescent="0.25">
      <c r="A272" s="14" t="s">
        <v>369</v>
      </c>
      <c r="B272" s="21" t="s">
        <v>52</v>
      </c>
      <c r="C272" s="22" t="s">
        <v>1981</v>
      </c>
      <c r="D272" s="27">
        <f t="shared" si="33"/>
        <v>59220</v>
      </c>
      <c r="E272" s="35">
        <f t="shared" si="40"/>
        <v>43608</v>
      </c>
      <c r="F272" s="35">
        <f t="shared" si="41"/>
        <v>14740</v>
      </c>
      <c r="G272" s="35">
        <f t="shared" si="42"/>
        <v>872</v>
      </c>
      <c r="H272" s="11">
        <v>0</v>
      </c>
      <c r="I272" s="92">
        <v>0.1</v>
      </c>
      <c r="J272" s="38"/>
      <c r="K272" s="89">
        <f>0.1*P1_</f>
        <v>59220</v>
      </c>
      <c r="L272" s="31"/>
    </row>
    <row r="273" spans="1:13" ht="15.75" x14ac:dyDescent="0.25">
      <c r="A273" s="14" t="s">
        <v>1982</v>
      </c>
      <c r="B273" s="21" t="s">
        <v>54</v>
      </c>
      <c r="C273" s="22" t="s">
        <v>1981</v>
      </c>
      <c r="D273" s="27">
        <f t="shared" ref="D273" si="43">ROUND(K273,0)</f>
        <v>88830</v>
      </c>
      <c r="E273" s="35">
        <f t="shared" si="40"/>
        <v>65412</v>
      </c>
      <c r="F273" s="35">
        <f t="shared" si="41"/>
        <v>22110</v>
      </c>
      <c r="G273" s="35">
        <f t="shared" si="42"/>
        <v>1308</v>
      </c>
      <c r="H273" s="11">
        <v>0</v>
      </c>
      <c r="I273" s="93">
        <v>0.15</v>
      </c>
      <c r="J273" s="38"/>
      <c r="K273" s="89">
        <f>0.15*P1_</f>
        <v>88830</v>
      </c>
      <c r="L273" s="43"/>
      <c r="M273" s="43"/>
    </row>
    <row r="274" spans="1:13" ht="15.75" x14ac:dyDescent="0.25">
      <c r="A274" s="14" t="s">
        <v>370</v>
      </c>
      <c r="B274" s="21" t="s">
        <v>20</v>
      </c>
      <c r="C274" s="22" t="s">
        <v>1983</v>
      </c>
      <c r="D274" s="27">
        <f t="shared" si="33"/>
        <v>29610</v>
      </c>
      <c r="E274" s="35">
        <f t="shared" si="40"/>
        <v>21804</v>
      </c>
      <c r="F274" s="35">
        <f t="shared" si="41"/>
        <v>7370</v>
      </c>
      <c r="G274" s="35">
        <f t="shared" si="42"/>
        <v>436</v>
      </c>
      <c r="H274" s="11">
        <v>0</v>
      </c>
      <c r="I274" s="92">
        <v>0.05</v>
      </c>
      <c r="J274" s="38"/>
      <c r="K274" s="89">
        <f>0.05*P1_</f>
        <v>29610</v>
      </c>
      <c r="L274" s="31"/>
    </row>
    <row r="275" spans="1:13" ht="15.75" x14ac:dyDescent="0.25">
      <c r="A275" s="14" t="s">
        <v>371</v>
      </c>
      <c r="B275" s="21" t="s">
        <v>24</v>
      </c>
      <c r="C275" s="22" t="s">
        <v>1984</v>
      </c>
      <c r="D275" s="27">
        <f t="shared" si="33"/>
        <v>6004</v>
      </c>
      <c r="E275" s="35">
        <f t="shared" si="40"/>
        <v>4421</v>
      </c>
      <c r="F275" s="35">
        <f t="shared" si="41"/>
        <v>1495</v>
      </c>
      <c r="G275" s="35">
        <f t="shared" si="42"/>
        <v>88</v>
      </c>
      <c r="H275" s="11">
        <v>0</v>
      </c>
      <c r="I275" s="92">
        <v>9.3749999999999997E-3</v>
      </c>
      <c r="J275" s="38"/>
      <c r="K275" s="89">
        <f>0.009375*P3_</f>
        <v>6004.125</v>
      </c>
      <c r="L275" s="31"/>
    </row>
    <row r="276" spans="1:13" ht="15.75" x14ac:dyDescent="0.25">
      <c r="A276" s="14" t="s">
        <v>372</v>
      </c>
      <c r="B276" s="21" t="s">
        <v>26</v>
      </c>
      <c r="C276" s="22" t="s">
        <v>1984</v>
      </c>
      <c r="D276" s="27">
        <f t="shared" si="33"/>
        <v>6004</v>
      </c>
      <c r="E276" s="35">
        <f t="shared" si="40"/>
        <v>4421</v>
      </c>
      <c r="F276" s="35">
        <f t="shared" si="41"/>
        <v>1495</v>
      </c>
      <c r="G276" s="35">
        <f t="shared" si="42"/>
        <v>88</v>
      </c>
      <c r="H276" s="11">
        <v>0</v>
      </c>
      <c r="I276" s="92">
        <v>9.3749999999999997E-3</v>
      </c>
      <c r="J276" s="38"/>
      <c r="K276" s="89">
        <f>0.009375*P3_</f>
        <v>6004.125</v>
      </c>
      <c r="L276" s="31"/>
    </row>
    <row r="277" spans="1:13" ht="15.75" x14ac:dyDescent="0.25">
      <c r="A277" s="14" t="s">
        <v>2795</v>
      </c>
      <c r="B277" s="21" t="s">
        <v>2796</v>
      </c>
      <c r="C277" s="22" t="s">
        <v>2797</v>
      </c>
      <c r="D277" s="27">
        <f t="shared" ref="D277:D340" si="44">ROUND(K277,0)</f>
        <v>394156</v>
      </c>
      <c r="E277" s="35">
        <f t="shared" si="40"/>
        <v>290247</v>
      </c>
      <c r="F277" s="35">
        <f t="shared" si="41"/>
        <v>98104</v>
      </c>
      <c r="G277" s="35">
        <f t="shared" si="42"/>
        <v>5805</v>
      </c>
      <c r="H277" s="11">
        <v>0</v>
      </c>
      <c r="I277" s="92">
        <v>0.88890000000000002</v>
      </c>
      <c r="J277" s="38"/>
      <c r="K277" s="89">
        <f>0.8889*P2_</f>
        <v>394156.038</v>
      </c>
      <c r="L277" s="31"/>
    </row>
    <row r="278" spans="1:13" ht="15.75" x14ac:dyDescent="0.25">
      <c r="A278" s="14" t="s">
        <v>2798</v>
      </c>
      <c r="B278" s="21" t="s">
        <v>2799</v>
      </c>
      <c r="C278" s="22" t="s">
        <v>2800</v>
      </c>
      <c r="D278" s="27">
        <f t="shared" si="44"/>
        <v>443420</v>
      </c>
      <c r="E278" s="35">
        <f t="shared" si="40"/>
        <v>326524</v>
      </c>
      <c r="F278" s="35">
        <f t="shared" si="41"/>
        <v>110366</v>
      </c>
      <c r="G278" s="35">
        <f t="shared" si="42"/>
        <v>6530</v>
      </c>
      <c r="H278" s="11">
        <v>0</v>
      </c>
      <c r="I278" s="92">
        <v>1</v>
      </c>
      <c r="J278" s="38"/>
      <c r="K278" s="89">
        <f>P2_</f>
        <v>443420</v>
      </c>
      <c r="L278" s="31"/>
    </row>
    <row r="279" spans="1:13" ht="15.75" x14ac:dyDescent="0.25">
      <c r="A279" s="14" t="s">
        <v>2801</v>
      </c>
      <c r="B279" s="21" t="s">
        <v>2802</v>
      </c>
      <c r="C279" s="22" t="s">
        <v>2803</v>
      </c>
      <c r="D279" s="27">
        <f t="shared" si="44"/>
        <v>288990</v>
      </c>
      <c r="E279" s="35">
        <f t="shared" si="40"/>
        <v>212806</v>
      </c>
      <c r="F279" s="35">
        <f t="shared" si="41"/>
        <v>71928</v>
      </c>
      <c r="G279" s="35">
        <f t="shared" si="42"/>
        <v>4256</v>
      </c>
      <c r="H279" s="11">
        <v>0</v>
      </c>
      <c r="I279" s="92">
        <v>0.88890000000000002</v>
      </c>
      <c r="J279" s="38"/>
      <c r="K279" s="89">
        <f>0.8889*P4_</f>
        <v>288990.27899999998</v>
      </c>
      <c r="L279" s="31"/>
    </row>
    <row r="280" spans="1:13" ht="15.75" x14ac:dyDescent="0.25">
      <c r="A280" s="14" t="s">
        <v>2804</v>
      </c>
      <c r="B280" s="21" t="s">
        <v>2805</v>
      </c>
      <c r="C280" s="22" t="s">
        <v>2806</v>
      </c>
      <c r="D280" s="27">
        <f t="shared" si="44"/>
        <v>325110</v>
      </c>
      <c r="E280" s="35">
        <f t="shared" si="40"/>
        <v>239404</v>
      </c>
      <c r="F280" s="35">
        <f t="shared" si="41"/>
        <v>80918</v>
      </c>
      <c r="G280" s="35">
        <f t="shared" si="42"/>
        <v>4788</v>
      </c>
      <c r="H280" s="11">
        <v>0</v>
      </c>
      <c r="I280" s="92">
        <v>1</v>
      </c>
      <c r="J280" s="38"/>
      <c r="K280" s="89">
        <f>P4_</f>
        <v>325110</v>
      </c>
      <c r="L280" s="31"/>
    </row>
    <row r="281" spans="1:13" ht="15.75" x14ac:dyDescent="0.25">
      <c r="A281" s="14" t="s">
        <v>2807</v>
      </c>
      <c r="B281" s="21" t="s">
        <v>61</v>
      </c>
      <c r="C281" s="22" t="s">
        <v>2808</v>
      </c>
      <c r="D281" s="27">
        <f t="shared" si="44"/>
        <v>9640</v>
      </c>
      <c r="E281" s="35">
        <f t="shared" si="40"/>
        <v>7099</v>
      </c>
      <c r="F281" s="35">
        <f t="shared" si="41"/>
        <v>2399</v>
      </c>
      <c r="G281" s="35">
        <f t="shared" si="42"/>
        <v>142</v>
      </c>
      <c r="H281" s="11">
        <v>0</v>
      </c>
      <c r="I281" s="92">
        <f t="shared" ref="I281:I320" si="45">L281/40</f>
        <v>2.5000000000000001E-2</v>
      </c>
      <c r="J281" s="38"/>
      <c r="K281" s="89">
        <f t="shared" ref="K281:K344" si="46">M281*N1_</f>
        <v>9640</v>
      </c>
      <c r="L281" s="31">
        <v>1</v>
      </c>
      <c r="M281" s="31">
        <f>L281*40</f>
        <v>40</v>
      </c>
    </row>
    <row r="282" spans="1:13" ht="15.75" x14ac:dyDescent="0.25">
      <c r="A282" s="14" t="s">
        <v>2809</v>
      </c>
      <c r="B282" s="21" t="s">
        <v>63</v>
      </c>
      <c r="C282" s="22" t="s">
        <v>2810</v>
      </c>
      <c r="D282" s="27">
        <f t="shared" si="44"/>
        <v>19280</v>
      </c>
      <c r="E282" s="35">
        <f t="shared" si="40"/>
        <v>14197</v>
      </c>
      <c r="F282" s="35">
        <f t="shared" si="41"/>
        <v>4799</v>
      </c>
      <c r="G282" s="35">
        <f t="shared" si="42"/>
        <v>284</v>
      </c>
      <c r="H282" s="11">
        <v>0</v>
      </c>
      <c r="I282" s="92">
        <f t="shared" si="45"/>
        <v>0.05</v>
      </c>
      <c r="J282" s="38"/>
      <c r="K282" s="89">
        <f t="shared" si="46"/>
        <v>19280</v>
      </c>
      <c r="L282" s="31">
        <v>2</v>
      </c>
      <c r="M282" s="31">
        <f t="shared" ref="M282:M320" si="47">L282*40</f>
        <v>80</v>
      </c>
    </row>
    <row r="283" spans="1:13" ht="15.75" x14ac:dyDescent="0.25">
      <c r="A283" s="14" t="s">
        <v>2811</v>
      </c>
      <c r="B283" s="21" t="s">
        <v>65</v>
      </c>
      <c r="C283" s="22" t="s">
        <v>2812</v>
      </c>
      <c r="D283" s="27">
        <f t="shared" si="44"/>
        <v>28920</v>
      </c>
      <c r="E283" s="35">
        <f t="shared" si="40"/>
        <v>21296</v>
      </c>
      <c r="F283" s="35">
        <f t="shared" si="41"/>
        <v>7198</v>
      </c>
      <c r="G283" s="35">
        <f t="shared" si="42"/>
        <v>426</v>
      </c>
      <c r="H283" s="11">
        <v>0</v>
      </c>
      <c r="I283" s="92">
        <f t="shared" si="45"/>
        <v>7.4999999999999997E-2</v>
      </c>
      <c r="J283" s="38"/>
      <c r="K283" s="89">
        <f t="shared" si="46"/>
        <v>28920</v>
      </c>
      <c r="L283" s="31">
        <v>3</v>
      </c>
      <c r="M283" s="31">
        <f t="shared" si="47"/>
        <v>120</v>
      </c>
    </row>
    <row r="284" spans="1:13" ht="15.75" x14ac:dyDescent="0.25">
      <c r="A284" s="14" t="s">
        <v>2813</v>
      </c>
      <c r="B284" s="21" t="s">
        <v>379</v>
      </c>
      <c r="C284" s="22" t="s">
        <v>2814</v>
      </c>
      <c r="D284" s="27">
        <f t="shared" si="44"/>
        <v>38560</v>
      </c>
      <c r="E284" s="35">
        <f t="shared" si="40"/>
        <v>28395</v>
      </c>
      <c r="F284" s="35">
        <f t="shared" si="41"/>
        <v>9597</v>
      </c>
      <c r="G284" s="35">
        <f t="shared" si="42"/>
        <v>568</v>
      </c>
      <c r="H284" s="11">
        <v>0</v>
      </c>
      <c r="I284" s="92">
        <f t="shared" si="45"/>
        <v>0.1</v>
      </c>
      <c r="J284" s="38"/>
      <c r="K284" s="89">
        <f t="shared" si="46"/>
        <v>38560</v>
      </c>
      <c r="L284" s="31">
        <v>4</v>
      </c>
      <c r="M284" s="31">
        <f t="shared" si="47"/>
        <v>160</v>
      </c>
    </row>
    <row r="285" spans="1:13" ht="15.75" x14ac:dyDescent="0.25">
      <c r="A285" s="14" t="s">
        <v>2815</v>
      </c>
      <c r="B285" s="21" t="s">
        <v>381</v>
      </c>
      <c r="C285" s="22" t="s">
        <v>2816</v>
      </c>
      <c r="D285" s="27">
        <f t="shared" si="44"/>
        <v>48200</v>
      </c>
      <c r="E285" s="35">
        <f t="shared" si="40"/>
        <v>35493</v>
      </c>
      <c r="F285" s="35">
        <f t="shared" si="41"/>
        <v>11997</v>
      </c>
      <c r="G285" s="35">
        <f t="shared" si="42"/>
        <v>710</v>
      </c>
      <c r="H285" s="11">
        <v>0</v>
      </c>
      <c r="I285" s="92">
        <f t="shared" si="45"/>
        <v>0.125</v>
      </c>
      <c r="J285" s="38"/>
      <c r="K285" s="89">
        <f t="shared" si="46"/>
        <v>48200</v>
      </c>
      <c r="L285" s="31">
        <v>5</v>
      </c>
      <c r="M285" s="31">
        <f t="shared" si="47"/>
        <v>200</v>
      </c>
    </row>
    <row r="286" spans="1:13" ht="15.75" x14ac:dyDescent="0.25">
      <c r="A286" s="14" t="s">
        <v>2817</v>
      </c>
      <c r="B286" s="21" t="s">
        <v>383</v>
      </c>
      <c r="C286" s="22" t="s">
        <v>2818</v>
      </c>
      <c r="D286" s="27">
        <f t="shared" si="44"/>
        <v>57840</v>
      </c>
      <c r="E286" s="35">
        <f t="shared" si="40"/>
        <v>42592</v>
      </c>
      <c r="F286" s="35">
        <f t="shared" si="41"/>
        <v>14396</v>
      </c>
      <c r="G286" s="35">
        <f t="shared" si="42"/>
        <v>852</v>
      </c>
      <c r="H286" s="11">
        <v>0</v>
      </c>
      <c r="I286" s="92">
        <f t="shared" si="45"/>
        <v>0.15</v>
      </c>
      <c r="J286" s="38"/>
      <c r="K286" s="89">
        <f t="shared" si="46"/>
        <v>57840</v>
      </c>
      <c r="L286" s="31">
        <v>6</v>
      </c>
      <c r="M286" s="31">
        <f t="shared" si="47"/>
        <v>240</v>
      </c>
    </row>
    <row r="287" spans="1:13" ht="15.75" x14ac:dyDescent="0.25">
      <c r="A287" s="14" t="s">
        <v>2819</v>
      </c>
      <c r="B287" s="21" t="s">
        <v>385</v>
      </c>
      <c r="C287" s="22" t="s">
        <v>2820</v>
      </c>
      <c r="D287" s="27">
        <f t="shared" si="44"/>
        <v>67480</v>
      </c>
      <c r="E287" s="35">
        <f t="shared" si="40"/>
        <v>49691</v>
      </c>
      <c r="F287" s="35">
        <f t="shared" si="41"/>
        <v>16795</v>
      </c>
      <c r="G287" s="35">
        <f t="shared" si="42"/>
        <v>994</v>
      </c>
      <c r="H287" s="11">
        <v>0</v>
      </c>
      <c r="I287" s="92">
        <f t="shared" si="45"/>
        <v>0.17499999999999999</v>
      </c>
      <c r="J287" s="38"/>
      <c r="K287" s="89">
        <f t="shared" si="46"/>
        <v>67480</v>
      </c>
      <c r="L287" s="31">
        <v>7</v>
      </c>
      <c r="M287" s="31">
        <f t="shared" si="47"/>
        <v>280</v>
      </c>
    </row>
    <row r="288" spans="1:13" ht="15.75" x14ac:dyDescent="0.25">
      <c r="A288" s="14" t="s">
        <v>2821</v>
      </c>
      <c r="B288" s="21" t="s">
        <v>387</v>
      </c>
      <c r="C288" s="22" t="s">
        <v>2822</v>
      </c>
      <c r="D288" s="27">
        <f t="shared" si="44"/>
        <v>77120</v>
      </c>
      <c r="E288" s="35">
        <f t="shared" si="40"/>
        <v>56789</v>
      </c>
      <c r="F288" s="35">
        <f t="shared" si="41"/>
        <v>19195</v>
      </c>
      <c r="G288" s="35">
        <f t="shared" si="42"/>
        <v>1136</v>
      </c>
      <c r="H288" s="11">
        <v>0</v>
      </c>
      <c r="I288" s="92">
        <f t="shared" si="45"/>
        <v>0.2</v>
      </c>
      <c r="J288" s="38"/>
      <c r="K288" s="89">
        <f t="shared" si="46"/>
        <v>77120</v>
      </c>
      <c r="L288" s="31">
        <v>8</v>
      </c>
      <c r="M288" s="31">
        <f t="shared" si="47"/>
        <v>320</v>
      </c>
    </row>
    <row r="289" spans="1:13" ht="15.75" x14ac:dyDescent="0.25">
      <c r="A289" s="14" t="s">
        <v>2823</v>
      </c>
      <c r="B289" s="21" t="s">
        <v>389</v>
      </c>
      <c r="C289" s="22" t="s">
        <v>2824</v>
      </c>
      <c r="D289" s="27">
        <f t="shared" si="44"/>
        <v>86760</v>
      </c>
      <c r="E289" s="35">
        <f t="shared" si="40"/>
        <v>63888</v>
      </c>
      <c r="F289" s="35">
        <f t="shared" si="41"/>
        <v>21594</v>
      </c>
      <c r="G289" s="35">
        <f t="shared" si="42"/>
        <v>1278</v>
      </c>
      <c r="H289" s="11">
        <v>0</v>
      </c>
      <c r="I289" s="92">
        <f t="shared" si="45"/>
        <v>0.22500000000000001</v>
      </c>
      <c r="J289" s="38"/>
      <c r="K289" s="89">
        <f t="shared" si="46"/>
        <v>86760</v>
      </c>
      <c r="L289" s="31">
        <v>9</v>
      </c>
      <c r="M289" s="31">
        <f t="shared" si="47"/>
        <v>360</v>
      </c>
    </row>
    <row r="290" spans="1:13" ht="15.75" x14ac:dyDescent="0.25">
      <c r="A290" s="14" t="s">
        <v>2825</v>
      </c>
      <c r="B290" s="21" t="s">
        <v>391</v>
      </c>
      <c r="C290" s="22" t="s">
        <v>2826</v>
      </c>
      <c r="D290" s="27">
        <f t="shared" si="44"/>
        <v>96400</v>
      </c>
      <c r="E290" s="35">
        <f t="shared" si="40"/>
        <v>70987</v>
      </c>
      <c r="F290" s="35">
        <f t="shared" si="41"/>
        <v>23993</v>
      </c>
      <c r="G290" s="35">
        <f t="shared" si="42"/>
        <v>1420</v>
      </c>
      <c r="H290" s="11">
        <v>0</v>
      </c>
      <c r="I290" s="92">
        <f t="shared" si="45"/>
        <v>0.25</v>
      </c>
      <c r="J290" s="38"/>
      <c r="K290" s="89">
        <f t="shared" si="46"/>
        <v>96400</v>
      </c>
      <c r="L290" s="31">
        <v>10</v>
      </c>
      <c r="M290" s="31">
        <f t="shared" si="47"/>
        <v>400</v>
      </c>
    </row>
    <row r="291" spans="1:13" ht="15.75" x14ac:dyDescent="0.25">
      <c r="A291" s="14" t="s">
        <v>2827</v>
      </c>
      <c r="B291" s="21" t="s">
        <v>393</v>
      </c>
      <c r="C291" s="22" t="s">
        <v>2828</v>
      </c>
      <c r="D291" s="27">
        <f t="shared" si="44"/>
        <v>106040</v>
      </c>
      <c r="E291" s="35">
        <f t="shared" si="40"/>
        <v>78085</v>
      </c>
      <c r="F291" s="35">
        <f t="shared" si="41"/>
        <v>26393</v>
      </c>
      <c r="G291" s="35">
        <f t="shared" si="42"/>
        <v>1562</v>
      </c>
      <c r="H291" s="11">
        <v>0</v>
      </c>
      <c r="I291" s="92">
        <f t="shared" si="45"/>
        <v>0.27500000000000002</v>
      </c>
      <c r="J291" s="38"/>
      <c r="K291" s="89">
        <f t="shared" si="46"/>
        <v>106040</v>
      </c>
      <c r="L291" s="31">
        <v>11</v>
      </c>
      <c r="M291" s="31">
        <f t="shared" si="47"/>
        <v>440</v>
      </c>
    </row>
    <row r="292" spans="1:13" ht="15.75" x14ac:dyDescent="0.25">
      <c r="A292" s="14" t="s">
        <v>2829</v>
      </c>
      <c r="B292" s="21" t="s">
        <v>395</v>
      </c>
      <c r="C292" s="22" t="s">
        <v>2830</v>
      </c>
      <c r="D292" s="27">
        <f t="shared" si="44"/>
        <v>115680</v>
      </c>
      <c r="E292" s="35">
        <f t="shared" si="40"/>
        <v>85184</v>
      </c>
      <c r="F292" s="35">
        <f t="shared" si="41"/>
        <v>28792</v>
      </c>
      <c r="G292" s="35">
        <f t="shared" si="42"/>
        <v>1704</v>
      </c>
      <c r="H292" s="11">
        <v>0</v>
      </c>
      <c r="I292" s="92">
        <f t="shared" si="45"/>
        <v>0.3</v>
      </c>
      <c r="J292" s="38"/>
      <c r="K292" s="89">
        <f t="shared" si="46"/>
        <v>115680</v>
      </c>
      <c r="L292" s="31">
        <v>12</v>
      </c>
      <c r="M292" s="31">
        <f t="shared" si="47"/>
        <v>480</v>
      </c>
    </row>
    <row r="293" spans="1:13" ht="15.75" x14ac:dyDescent="0.25">
      <c r="A293" s="14" t="s">
        <v>2831</v>
      </c>
      <c r="B293" s="21" t="s">
        <v>397</v>
      </c>
      <c r="C293" s="22" t="s">
        <v>2832</v>
      </c>
      <c r="D293" s="27">
        <f t="shared" si="44"/>
        <v>125320</v>
      </c>
      <c r="E293" s="35">
        <f t="shared" si="40"/>
        <v>92283</v>
      </c>
      <c r="F293" s="35">
        <f t="shared" si="41"/>
        <v>31191</v>
      </c>
      <c r="G293" s="35">
        <f t="shared" si="42"/>
        <v>1846</v>
      </c>
      <c r="H293" s="11">
        <v>0</v>
      </c>
      <c r="I293" s="92">
        <f t="shared" si="45"/>
        <v>0.32500000000000001</v>
      </c>
      <c r="J293" s="38"/>
      <c r="K293" s="89">
        <f t="shared" si="46"/>
        <v>125320</v>
      </c>
      <c r="L293" s="31">
        <v>13</v>
      </c>
      <c r="M293" s="31">
        <f t="shared" si="47"/>
        <v>520</v>
      </c>
    </row>
    <row r="294" spans="1:13" ht="15.75" x14ac:dyDescent="0.25">
      <c r="A294" s="14" t="s">
        <v>2833</v>
      </c>
      <c r="B294" s="21" t="s">
        <v>399</v>
      </c>
      <c r="C294" s="22" t="s">
        <v>2834</v>
      </c>
      <c r="D294" s="27">
        <f t="shared" si="44"/>
        <v>134960</v>
      </c>
      <c r="E294" s="35">
        <f t="shared" si="40"/>
        <v>99381</v>
      </c>
      <c r="F294" s="35">
        <f t="shared" si="41"/>
        <v>33591</v>
      </c>
      <c r="G294" s="35">
        <f t="shared" si="42"/>
        <v>1988</v>
      </c>
      <c r="H294" s="11">
        <v>0</v>
      </c>
      <c r="I294" s="92">
        <f t="shared" si="45"/>
        <v>0.35</v>
      </c>
      <c r="J294" s="38"/>
      <c r="K294" s="89">
        <f t="shared" si="46"/>
        <v>134960</v>
      </c>
      <c r="L294" s="31">
        <v>14</v>
      </c>
      <c r="M294" s="31">
        <f t="shared" si="47"/>
        <v>560</v>
      </c>
    </row>
    <row r="295" spans="1:13" ht="15.75" x14ac:dyDescent="0.25">
      <c r="A295" s="14" t="s">
        <v>2835</v>
      </c>
      <c r="B295" s="21" t="s">
        <v>401</v>
      </c>
      <c r="C295" s="22" t="s">
        <v>2836</v>
      </c>
      <c r="D295" s="27">
        <f t="shared" si="44"/>
        <v>144600</v>
      </c>
      <c r="E295" s="35">
        <f t="shared" si="40"/>
        <v>106480</v>
      </c>
      <c r="F295" s="35">
        <f t="shared" si="41"/>
        <v>35990</v>
      </c>
      <c r="G295" s="35">
        <f t="shared" si="42"/>
        <v>2130</v>
      </c>
      <c r="H295" s="11">
        <v>0</v>
      </c>
      <c r="I295" s="92">
        <f t="shared" si="45"/>
        <v>0.375</v>
      </c>
      <c r="J295" s="38"/>
      <c r="K295" s="89">
        <f t="shared" si="46"/>
        <v>144600</v>
      </c>
      <c r="L295" s="31">
        <v>15</v>
      </c>
      <c r="M295" s="31">
        <f t="shared" si="47"/>
        <v>600</v>
      </c>
    </row>
    <row r="296" spans="1:13" ht="15.75" x14ac:dyDescent="0.25">
      <c r="A296" s="14" t="s">
        <v>2837</v>
      </c>
      <c r="B296" s="21" t="s">
        <v>403</v>
      </c>
      <c r="C296" s="22" t="s">
        <v>2838</v>
      </c>
      <c r="D296" s="27">
        <f t="shared" si="44"/>
        <v>154240</v>
      </c>
      <c r="E296" s="35">
        <f t="shared" si="40"/>
        <v>113579</v>
      </c>
      <c r="F296" s="35">
        <f t="shared" si="41"/>
        <v>38389</v>
      </c>
      <c r="G296" s="35">
        <f t="shared" si="42"/>
        <v>2272</v>
      </c>
      <c r="H296" s="11">
        <v>0</v>
      </c>
      <c r="I296" s="92">
        <f t="shared" si="45"/>
        <v>0.4</v>
      </c>
      <c r="J296" s="38"/>
      <c r="K296" s="89">
        <f t="shared" si="46"/>
        <v>154240</v>
      </c>
      <c r="L296" s="31">
        <v>16</v>
      </c>
      <c r="M296" s="31">
        <f t="shared" si="47"/>
        <v>640</v>
      </c>
    </row>
    <row r="297" spans="1:13" ht="15.75" x14ac:dyDescent="0.25">
      <c r="A297" s="14" t="s">
        <v>2839</v>
      </c>
      <c r="B297" s="21" t="s">
        <v>405</v>
      </c>
      <c r="C297" s="22" t="s">
        <v>2840</v>
      </c>
      <c r="D297" s="27">
        <f t="shared" si="44"/>
        <v>163880</v>
      </c>
      <c r="E297" s="35">
        <f t="shared" si="40"/>
        <v>120677</v>
      </c>
      <c r="F297" s="35">
        <f t="shared" si="41"/>
        <v>40789</v>
      </c>
      <c r="G297" s="35">
        <f t="shared" si="42"/>
        <v>2414</v>
      </c>
      <c r="H297" s="11">
        <v>0</v>
      </c>
      <c r="I297" s="92">
        <f t="shared" si="45"/>
        <v>0.42499999999999999</v>
      </c>
      <c r="J297" s="38"/>
      <c r="K297" s="89">
        <f t="shared" si="46"/>
        <v>163880</v>
      </c>
      <c r="L297" s="31">
        <v>17</v>
      </c>
      <c r="M297" s="31">
        <f t="shared" si="47"/>
        <v>680</v>
      </c>
    </row>
    <row r="298" spans="1:13" ht="15.75" x14ac:dyDescent="0.25">
      <c r="A298" s="14" t="s">
        <v>2841</v>
      </c>
      <c r="B298" s="21" t="s">
        <v>407</v>
      </c>
      <c r="C298" s="22" t="s">
        <v>2842</v>
      </c>
      <c r="D298" s="27">
        <f t="shared" si="44"/>
        <v>173520</v>
      </c>
      <c r="E298" s="35">
        <f t="shared" si="40"/>
        <v>127776</v>
      </c>
      <c r="F298" s="35">
        <f t="shared" si="41"/>
        <v>43188</v>
      </c>
      <c r="G298" s="35">
        <f t="shared" si="42"/>
        <v>2556</v>
      </c>
      <c r="H298" s="11">
        <v>0</v>
      </c>
      <c r="I298" s="92">
        <f t="shared" si="45"/>
        <v>0.45</v>
      </c>
      <c r="J298" s="38"/>
      <c r="K298" s="89">
        <f t="shared" si="46"/>
        <v>173520</v>
      </c>
      <c r="L298" s="31">
        <v>18</v>
      </c>
      <c r="M298" s="31">
        <f t="shared" si="47"/>
        <v>720</v>
      </c>
    </row>
    <row r="299" spans="1:13" ht="15.75" x14ac:dyDescent="0.25">
      <c r="A299" s="14" t="s">
        <v>2843</v>
      </c>
      <c r="B299" s="21" t="s">
        <v>409</v>
      </c>
      <c r="C299" s="22" t="s">
        <v>2844</v>
      </c>
      <c r="D299" s="27">
        <f t="shared" si="44"/>
        <v>183160</v>
      </c>
      <c r="E299" s="35">
        <f t="shared" si="40"/>
        <v>134875</v>
      </c>
      <c r="F299" s="35">
        <f t="shared" si="41"/>
        <v>45588</v>
      </c>
      <c r="G299" s="35">
        <f t="shared" si="42"/>
        <v>2697</v>
      </c>
      <c r="H299" s="11">
        <v>0</v>
      </c>
      <c r="I299" s="92">
        <f t="shared" si="45"/>
        <v>0.47499999999999998</v>
      </c>
      <c r="J299" s="38"/>
      <c r="K299" s="89">
        <f t="shared" si="46"/>
        <v>183160</v>
      </c>
      <c r="L299" s="31">
        <v>19</v>
      </c>
      <c r="M299" s="31">
        <f t="shared" si="47"/>
        <v>760</v>
      </c>
    </row>
    <row r="300" spans="1:13" ht="15.75" x14ac:dyDescent="0.25">
      <c r="A300" s="14" t="s">
        <v>2845</v>
      </c>
      <c r="B300" s="21" t="s">
        <v>411</v>
      </c>
      <c r="C300" s="22" t="s">
        <v>2846</v>
      </c>
      <c r="D300" s="27">
        <f t="shared" si="44"/>
        <v>192800</v>
      </c>
      <c r="E300" s="35">
        <f t="shared" si="40"/>
        <v>141973</v>
      </c>
      <c r="F300" s="35">
        <f t="shared" si="41"/>
        <v>47988</v>
      </c>
      <c r="G300" s="35">
        <f t="shared" si="42"/>
        <v>2839</v>
      </c>
      <c r="H300" s="11">
        <v>0</v>
      </c>
      <c r="I300" s="92">
        <f t="shared" si="45"/>
        <v>0.5</v>
      </c>
      <c r="J300" s="38"/>
      <c r="K300" s="89">
        <f t="shared" si="46"/>
        <v>192800</v>
      </c>
      <c r="L300" s="31">
        <v>20</v>
      </c>
      <c r="M300" s="31">
        <f t="shared" si="47"/>
        <v>800</v>
      </c>
    </row>
    <row r="301" spans="1:13" ht="15.75" x14ac:dyDescent="0.25">
      <c r="A301" s="14" t="s">
        <v>2847</v>
      </c>
      <c r="B301" s="21" t="s">
        <v>413</v>
      </c>
      <c r="C301" s="22" t="s">
        <v>2848</v>
      </c>
      <c r="D301" s="27">
        <f t="shared" si="44"/>
        <v>202440</v>
      </c>
      <c r="E301" s="35">
        <f t="shared" si="40"/>
        <v>149072</v>
      </c>
      <c r="F301" s="35">
        <f t="shared" si="41"/>
        <v>50387</v>
      </c>
      <c r="G301" s="35">
        <f t="shared" si="42"/>
        <v>2981</v>
      </c>
      <c r="H301" s="11">
        <v>0</v>
      </c>
      <c r="I301" s="92">
        <f t="shared" si="45"/>
        <v>0.52500000000000002</v>
      </c>
      <c r="J301" s="38"/>
      <c r="K301" s="89">
        <f t="shared" si="46"/>
        <v>202440</v>
      </c>
      <c r="L301" s="31">
        <v>21</v>
      </c>
      <c r="M301" s="31">
        <f t="shared" si="47"/>
        <v>840</v>
      </c>
    </row>
    <row r="302" spans="1:13" ht="15.75" x14ac:dyDescent="0.25">
      <c r="A302" s="14" t="s">
        <v>2849</v>
      </c>
      <c r="B302" s="21" t="s">
        <v>415</v>
      </c>
      <c r="C302" s="22" t="s">
        <v>2850</v>
      </c>
      <c r="D302" s="27">
        <f t="shared" si="44"/>
        <v>212080</v>
      </c>
      <c r="E302" s="35">
        <f t="shared" si="40"/>
        <v>156171</v>
      </c>
      <c r="F302" s="35">
        <f t="shared" si="41"/>
        <v>52786</v>
      </c>
      <c r="G302" s="35">
        <f t="shared" si="42"/>
        <v>3123</v>
      </c>
      <c r="H302" s="11">
        <v>0</v>
      </c>
      <c r="I302" s="92">
        <f t="shared" si="45"/>
        <v>0.55000000000000004</v>
      </c>
      <c r="J302" s="38"/>
      <c r="K302" s="89">
        <f t="shared" si="46"/>
        <v>212080</v>
      </c>
      <c r="L302" s="31">
        <v>22</v>
      </c>
      <c r="M302" s="31">
        <f t="shared" si="47"/>
        <v>880</v>
      </c>
    </row>
    <row r="303" spans="1:13" ht="15.75" x14ac:dyDescent="0.25">
      <c r="A303" s="14" t="s">
        <v>2851</v>
      </c>
      <c r="B303" s="21" t="s">
        <v>417</v>
      </c>
      <c r="C303" s="22" t="s">
        <v>2852</v>
      </c>
      <c r="D303" s="27">
        <f t="shared" si="44"/>
        <v>221720</v>
      </c>
      <c r="E303" s="35">
        <f t="shared" si="40"/>
        <v>163270</v>
      </c>
      <c r="F303" s="35">
        <f t="shared" si="41"/>
        <v>55185</v>
      </c>
      <c r="G303" s="35">
        <f t="shared" si="42"/>
        <v>3265</v>
      </c>
      <c r="H303" s="11">
        <v>0</v>
      </c>
      <c r="I303" s="92">
        <f t="shared" si="45"/>
        <v>0.57499999999999996</v>
      </c>
      <c r="J303" s="38"/>
      <c r="K303" s="89">
        <f t="shared" si="46"/>
        <v>221720</v>
      </c>
      <c r="L303" s="31">
        <v>23</v>
      </c>
      <c r="M303" s="31">
        <f t="shared" si="47"/>
        <v>920</v>
      </c>
    </row>
    <row r="304" spans="1:13" ht="15.75" x14ac:dyDescent="0.25">
      <c r="A304" s="14" t="s">
        <v>2853</v>
      </c>
      <c r="B304" s="21" t="s">
        <v>419</v>
      </c>
      <c r="C304" s="22" t="s">
        <v>2854</v>
      </c>
      <c r="D304" s="27">
        <f t="shared" si="44"/>
        <v>231360</v>
      </c>
      <c r="E304" s="35">
        <f t="shared" si="40"/>
        <v>170368</v>
      </c>
      <c r="F304" s="35">
        <f t="shared" si="41"/>
        <v>57585</v>
      </c>
      <c r="G304" s="35">
        <f t="shared" si="42"/>
        <v>3407</v>
      </c>
      <c r="H304" s="11">
        <v>0</v>
      </c>
      <c r="I304" s="92">
        <f t="shared" si="45"/>
        <v>0.6</v>
      </c>
      <c r="J304" s="38"/>
      <c r="K304" s="89">
        <f t="shared" si="46"/>
        <v>231360</v>
      </c>
      <c r="L304" s="31">
        <v>24</v>
      </c>
      <c r="M304" s="31">
        <f t="shared" si="47"/>
        <v>960</v>
      </c>
    </row>
    <row r="305" spans="1:13" ht="15.75" x14ac:dyDescent="0.25">
      <c r="A305" s="14" t="s">
        <v>2855</v>
      </c>
      <c r="B305" s="21" t="s">
        <v>421</v>
      </c>
      <c r="C305" s="22" t="s">
        <v>2856</v>
      </c>
      <c r="D305" s="27">
        <f t="shared" si="44"/>
        <v>241000</v>
      </c>
      <c r="E305" s="35">
        <f t="shared" si="40"/>
        <v>177467</v>
      </c>
      <c r="F305" s="35">
        <f t="shared" si="41"/>
        <v>59984</v>
      </c>
      <c r="G305" s="35">
        <f t="shared" si="42"/>
        <v>3549</v>
      </c>
      <c r="H305" s="11">
        <v>0</v>
      </c>
      <c r="I305" s="92">
        <f t="shared" si="45"/>
        <v>0.625</v>
      </c>
      <c r="J305" s="38"/>
      <c r="K305" s="89">
        <f t="shared" si="46"/>
        <v>241000</v>
      </c>
      <c r="L305" s="31">
        <v>25</v>
      </c>
      <c r="M305" s="31">
        <f t="shared" si="47"/>
        <v>1000</v>
      </c>
    </row>
    <row r="306" spans="1:13" ht="15.75" x14ac:dyDescent="0.25">
      <c r="A306" s="14" t="s">
        <v>2857</v>
      </c>
      <c r="B306" s="21" t="s">
        <v>423</v>
      </c>
      <c r="C306" s="22" t="s">
        <v>2858</v>
      </c>
      <c r="D306" s="27">
        <f t="shared" si="44"/>
        <v>250640</v>
      </c>
      <c r="E306" s="35">
        <f t="shared" si="40"/>
        <v>184566</v>
      </c>
      <c r="F306" s="35">
        <f t="shared" si="41"/>
        <v>62383</v>
      </c>
      <c r="G306" s="35">
        <f t="shared" si="42"/>
        <v>3691</v>
      </c>
      <c r="H306" s="11">
        <v>0</v>
      </c>
      <c r="I306" s="92">
        <f t="shared" si="45"/>
        <v>0.65</v>
      </c>
      <c r="J306" s="38"/>
      <c r="K306" s="89">
        <f t="shared" si="46"/>
        <v>250640</v>
      </c>
      <c r="L306" s="31">
        <v>26</v>
      </c>
      <c r="M306" s="31">
        <f t="shared" si="47"/>
        <v>1040</v>
      </c>
    </row>
    <row r="307" spans="1:13" ht="15.75" x14ac:dyDescent="0.25">
      <c r="A307" s="14" t="s">
        <v>2859</v>
      </c>
      <c r="B307" s="21" t="s">
        <v>425</v>
      </c>
      <c r="C307" s="22" t="s">
        <v>2860</v>
      </c>
      <c r="D307" s="27">
        <f t="shared" si="44"/>
        <v>260280</v>
      </c>
      <c r="E307" s="35">
        <f t="shared" si="40"/>
        <v>191664</v>
      </c>
      <c r="F307" s="35">
        <f t="shared" si="41"/>
        <v>64783</v>
      </c>
      <c r="G307" s="35">
        <f t="shared" si="42"/>
        <v>3833</v>
      </c>
      <c r="H307" s="11">
        <v>0</v>
      </c>
      <c r="I307" s="92">
        <f t="shared" si="45"/>
        <v>0.67500000000000004</v>
      </c>
      <c r="J307" s="38"/>
      <c r="K307" s="89">
        <f t="shared" si="46"/>
        <v>260280</v>
      </c>
      <c r="L307" s="31">
        <v>27</v>
      </c>
      <c r="M307" s="31">
        <f t="shared" si="47"/>
        <v>1080</v>
      </c>
    </row>
    <row r="308" spans="1:13" ht="15.75" x14ac:dyDescent="0.25">
      <c r="A308" s="14" t="s">
        <v>2861</v>
      </c>
      <c r="B308" s="21" t="s">
        <v>427</v>
      </c>
      <c r="C308" s="22" t="s">
        <v>2862</v>
      </c>
      <c r="D308" s="27">
        <f t="shared" si="44"/>
        <v>269920</v>
      </c>
      <c r="E308" s="35">
        <f t="shared" si="40"/>
        <v>198763</v>
      </c>
      <c r="F308" s="35">
        <f t="shared" si="41"/>
        <v>67182</v>
      </c>
      <c r="G308" s="35">
        <f t="shared" si="42"/>
        <v>3975</v>
      </c>
      <c r="H308" s="11">
        <v>0</v>
      </c>
      <c r="I308" s="92">
        <f t="shared" si="45"/>
        <v>0.7</v>
      </c>
      <c r="J308" s="38"/>
      <c r="K308" s="89">
        <f t="shared" si="46"/>
        <v>269920</v>
      </c>
      <c r="L308" s="31">
        <v>28</v>
      </c>
      <c r="M308" s="31">
        <f t="shared" si="47"/>
        <v>1120</v>
      </c>
    </row>
    <row r="309" spans="1:13" ht="15.75" x14ac:dyDescent="0.25">
      <c r="A309" s="14" t="s">
        <v>2863</v>
      </c>
      <c r="B309" s="21" t="s">
        <v>429</v>
      </c>
      <c r="C309" s="22" t="s">
        <v>2864</v>
      </c>
      <c r="D309" s="27">
        <f t="shared" si="44"/>
        <v>279560</v>
      </c>
      <c r="E309" s="35">
        <f t="shared" si="40"/>
        <v>205862</v>
      </c>
      <c r="F309" s="35">
        <f t="shared" si="41"/>
        <v>69581</v>
      </c>
      <c r="G309" s="35">
        <f t="shared" si="42"/>
        <v>4117</v>
      </c>
      <c r="H309" s="11">
        <v>0</v>
      </c>
      <c r="I309" s="92">
        <f t="shared" si="45"/>
        <v>0.72499999999999998</v>
      </c>
      <c r="J309" s="38"/>
      <c r="K309" s="89">
        <f t="shared" si="46"/>
        <v>279560</v>
      </c>
      <c r="L309" s="31">
        <v>29</v>
      </c>
      <c r="M309" s="31">
        <f t="shared" si="47"/>
        <v>1160</v>
      </c>
    </row>
    <row r="310" spans="1:13" ht="15.75" x14ac:dyDescent="0.25">
      <c r="A310" s="14" t="s">
        <v>2865</v>
      </c>
      <c r="B310" s="21" t="s">
        <v>431</v>
      </c>
      <c r="C310" s="22" t="s">
        <v>2866</v>
      </c>
      <c r="D310" s="27">
        <f t="shared" si="44"/>
        <v>289200</v>
      </c>
      <c r="E310" s="35">
        <f t="shared" si="40"/>
        <v>212960</v>
      </c>
      <c r="F310" s="35">
        <f t="shared" si="41"/>
        <v>71981</v>
      </c>
      <c r="G310" s="35">
        <f t="shared" si="42"/>
        <v>4259</v>
      </c>
      <c r="H310" s="11">
        <v>0</v>
      </c>
      <c r="I310" s="92">
        <f t="shared" si="45"/>
        <v>0.75</v>
      </c>
      <c r="J310" s="38"/>
      <c r="K310" s="89">
        <f t="shared" si="46"/>
        <v>289200</v>
      </c>
      <c r="L310" s="31">
        <v>30</v>
      </c>
      <c r="M310" s="31">
        <f t="shared" si="47"/>
        <v>1200</v>
      </c>
    </row>
    <row r="311" spans="1:13" ht="15.75" x14ac:dyDescent="0.25">
      <c r="A311" s="14" t="s">
        <v>2867</v>
      </c>
      <c r="B311" s="21" t="s">
        <v>433</v>
      </c>
      <c r="C311" s="22" t="s">
        <v>2868</v>
      </c>
      <c r="D311" s="27">
        <f t="shared" si="44"/>
        <v>298840</v>
      </c>
      <c r="E311" s="35">
        <f t="shared" si="40"/>
        <v>220059</v>
      </c>
      <c r="F311" s="35">
        <f t="shared" si="41"/>
        <v>74380</v>
      </c>
      <c r="G311" s="35">
        <f t="shared" si="42"/>
        <v>4401</v>
      </c>
      <c r="H311" s="11">
        <v>0</v>
      </c>
      <c r="I311" s="92">
        <f t="shared" si="45"/>
        <v>0.77500000000000002</v>
      </c>
      <c r="J311" s="38"/>
      <c r="K311" s="89">
        <f t="shared" si="46"/>
        <v>298840</v>
      </c>
      <c r="L311" s="31">
        <v>31</v>
      </c>
      <c r="M311" s="31">
        <f t="shared" si="47"/>
        <v>1240</v>
      </c>
    </row>
    <row r="312" spans="1:13" ht="15.75" x14ac:dyDescent="0.25">
      <c r="A312" s="14" t="s">
        <v>2869</v>
      </c>
      <c r="B312" s="21" t="s">
        <v>435</v>
      </c>
      <c r="C312" s="22" t="s">
        <v>2870</v>
      </c>
      <c r="D312" s="27">
        <f t="shared" si="44"/>
        <v>308480</v>
      </c>
      <c r="E312" s="35">
        <f t="shared" si="40"/>
        <v>227158</v>
      </c>
      <c r="F312" s="35">
        <f t="shared" si="41"/>
        <v>76779</v>
      </c>
      <c r="G312" s="35">
        <f t="shared" si="42"/>
        <v>4543</v>
      </c>
      <c r="H312" s="11">
        <v>0</v>
      </c>
      <c r="I312" s="92">
        <f t="shared" si="45"/>
        <v>0.8</v>
      </c>
      <c r="J312" s="38"/>
      <c r="K312" s="89">
        <f t="shared" si="46"/>
        <v>308480</v>
      </c>
      <c r="L312" s="31">
        <v>32</v>
      </c>
      <c r="M312" s="31">
        <f t="shared" si="47"/>
        <v>1280</v>
      </c>
    </row>
    <row r="313" spans="1:13" ht="15.75" x14ac:dyDescent="0.25">
      <c r="A313" s="14" t="s">
        <v>2871</v>
      </c>
      <c r="B313" s="21" t="s">
        <v>437</v>
      </c>
      <c r="C313" s="22" t="s">
        <v>2872</v>
      </c>
      <c r="D313" s="27">
        <f t="shared" si="44"/>
        <v>318120</v>
      </c>
      <c r="E313" s="35">
        <f t="shared" si="40"/>
        <v>234256</v>
      </c>
      <c r="F313" s="35">
        <f t="shared" si="41"/>
        <v>79179</v>
      </c>
      <c r="G313" s="35">
        <f t="shared" si="42"/>
        <v>4685</v>
      </c>
      <c r="H313" s="11">
        <v>0</v>
      </c>
      <c r="I313" s="92">
        <f t="shared" si="45"/>
        <v>0.82499999999999996</v>
      </c>
      <c r="J313" s="38"/>
      <c r="K313" s="89">
        <f t="shared" si="46"/>
        <v>318120</v>
      </c>
      <c r="L313" s="31">
        <v>33</v>
      </c>
      <c r="M313" s="31">
        <f t="shared" si="47"/>
        <v>1320</v>
      </c>
    </row>
    <row r="314" spans="1:13" ht="15.75" x14ac:dyDescent="0.25">
      <c r="A314" s="14" t="s">
        <v>2873</v>
      </c>
      <c r="B314" s="21" t="s">
        <v>439</v>
      </c>
      <c r="C314" s="22" t="s">
        <v>2874</v>
      </c>
      <c r="D314" s="27">
        <f t="shared" si="44"/>
        <v>327760</v>
      </c>
      <c r="E314" s="35">
        <f t="shared" si="40"/>
        <v>241355</v>
      </c>
      <c r="F314" s="35">
        <f t="shared" si="41"/>
        <v>81578</v>
      </c>
      <c r="G314" s="35">
        <f t="shared" si="42"/>
        <v>4827</v>
      </c>
      <c r="H314" s="11">
        <v>0</v>
      </c>
      <c r="I314" s="92">
        <f t="shared" si="45"/>
        <v>0.85</v>
      </c>
      <c r="J314" s="38"/>
      <c r="K314" s="89">
        <f t="shared" si="46"/>
        <v>327760</v>
      </c>
      <c r="L314" s="31">
        <v>34</v>
      </c>
      <c r="M314" s="31">
        <f t="shared" si="47"/>
        <v>1360</v>
      </c>
    </row>
    <row r="315" spans="1:13" ht="15.75" x14ac:dyDescent="0.25">
      <c r="A315" s="14" t="s">
        <v>2875</v>
      </c>
      <c r="B315" s="21" t="s">
        <v>441</v>
      </c>
      <c r="C315" s="22" t="s">
        <v>2876</v>
      </c>
      <c r="D315" s="27">
        <f t="shared" si="44"/>
        <v>337400</v>
      </c>
      <c r="E315" s="35">
        <f t="shared" si="40"/>
        <v>248454</v>
      </c>
      <c r="F315" s="35">
        <f t="shared" si="41"/>
        <v>83977</v>
      </c>
      <c r="G315" s="35">
        <f t="shared" si="42"/>
        <v>4969</v>
      </c>
      <c r="H315" s="11">
        <v>0</v>
      </c>
      <c r="I315" s="92">
        <f t="shared" si="45"/>
        <v>0.875</v>
      </c>
      <c r="J315" s="38"/>
      <c r="K315" s="89">
        <f t="shared" si="46"/>
        <v>337400</v>
      </c>
      <c r="L315" s="31">
        <v>35</v>
      </c>
      <c r="M315" s="31">
        <f t="shared" si="47"/>
        <v>1400</v>
      </c>
    </row>
    <row r="316" spans="1:13" ht="15.75" x14ac:dyDescent="0.25">
      <c r="A316" s="14" t="s">
        <v>2877</v>
      </c>
      <c r="B316" s="21" t="s">
        <v>443</v>
      </c>
      <c r="C316" s="22" t="s">
        <v>2878</v>
      </c>
      <c r="D316" s="27">
        <f t="shared" si="44"/>
        <v>347040</v>
      </c>
      <c r="E316" s="35">
        <f t="shared" si="40"/>
        <v>255552</v>
      </c>
      <c r="F316" s="35">
        <f t="shared" si="41"/>
        <v>86377</v>
      </c>
      <c r="G316" s="35">
        <f t="shared" si="42"/>
        <v>5111</v>
      </c>
      <c r="H316" s="11">
        <v>0</v>
      </c>
      <c r="I316" s="92">
        <f t="shared" si="45"/>
        <v>0.9</v>
      </c>
      <c r="J316" s="38"/>
      <c r="K316" s="89">
        <f t="shared" si="46"/>
        <v>347040</v>
      </c>
      <c r="L316" s="31">
        <v>36</v>
      </c>
      <c r="M316" s="31">
        <f t="shared" si="47"/>
        <v>1440</v>
      </c>
    </row>
    <row r="317" spans="1:13" ht="15.75" x14ac:dyDescent="0.25">
      <c r="A317" s="14" t="s">
        <v>2879</v>
      </c>
      <c r="B317" s="21" t="s">
        <v>445</v>
      </c>
      <c r="C317" s="22" t="s">
        <v>2880</v>
      </c>
      <c r="D317" s="27">
        <f t="shared" si="44"/>
        <v>356680</v>
      </c>
      <c r="E317" s="35">
        <f t="shared" si="40"/>
        <v>262651</v>
      </c>
      <c r="F317" s="35">
        <f t="shared" si="41"/>
        <v>88776</v>
      </c>
      <c r="G317" s="35">
        <f t="shared" si="42"/>
        <v>5253</v>
      </c>
      <c r="H317" s="11">
        <v>0</v>
      </c>
      <c r="I317" s="92">
        <f t="shared" si="45"/>
        <v>0.92500000000000004</v>
      </c>
      <c r="J317" s="38"/>
      <c r="K317" s="89">
        <f t="shared" si="46"/>
        <v>356680</v>
      </c>
      <c r="L317" s="31">
        <v>37</v>
      </c>
      <c r="M317" s="31">
        <f t="shared" si="47"/>
        <v>1480</v>
      </c>
    </row>
    <row r="318" spans="1:13" ht="15.75" x14ac:dyDescent="0.25">
      <c r="A318" s="14" t="s">
        <v>2881</v>
      </c>
      <c r="B318" s="21" t="s">
        <v>447</v>
      </c>
      <c r="C318" s="22" t="s">
        <v>2882</v>
      </c>
      <c r="D318" s="27">
        <f t="shared" si="44"/>
        <v>366320</v>
      </c>
      <c r="E318" s="35">
        <f t="shared" si="40"/>
        <v>269750</v>
      </c>
      <c r="F318" s="35">
        <f t="shared" si="41"/>
        <v>91175</v>
      </c>
      <c r="G318" s="35">
        <f t="shared" si="42"/>
        <v>5395</v>
      </c>
      <c r="H318" s="11">
        <v>0</v>
      </c>
      <c r="I318" s="92">
        <f t="shared" si="45"/>
        <v>0.95</v>
      </c>
      <c r="J318" s="38"/>
      <c r="K318" s="89">
        <f t="shared" si="46"/>
        <v>366320</v>
      </c>
      <c r="L318" s="31">
        <v>38</v>
      </c>
      <c r="M318" s="31">
        <f t="shared" si="47"/>
        <v>1520</v>
      </c>
    </row>
    <row r="319" spans="1:13" ht="15.75" x14ac:dyDescent="0.25">
      <c r="A319" s="14" t="s">
        <v>2883</v>
      </c>
      <c r="B319" s="21" t="s">
        <v>449</v>
      </c>
      <c r="C319" s="22" t="s">
        <v>2884</v>
      </c>
      <c r="D319" s="27">
        <f t="shared" si="44"/>
        <v>375960</v>
      </c>
      <c r="E319" s="35">
        <f t="shared" si="40"/>
        <v>276848</v>
      </c>
      <c r="F319" s="35">
        <f t="shared" si="41"/>
        <v>93575</v>
      </c>
      <c r="G319" s="35">
        <f t="shared" si="42"/>
        <v>5537</v>
      </c>
      <c r="H319" s="11">
        <v>0</v>
      </c>
      <c r="I319" s="92">
        <f t="shared" si="45"/>
        <v>0.97499999999999998</v>
      </c>
      <c r="J319" s="38"/>
      <c r="K319" s="89">
        <f t="shared" si="46"/>
        <v>375960</v>
      </c>
      <c r="L319" s="31">
        <v>39</v>
      </c>
      <c r="M319" s="31">
        <f t="shared" si="47"/>
        <v>1560</v>
      </c>
    </row>
    <row r="320" spans="1:13" ht="15.75" x14ac:dyDescent="0.25">
      <c r="A320" s="14" t="s">
        <v>2885</v>
      </c>
      <c r="B320" s="21" t="s">
        <v>451</v>
      </c>
      <c r="C320" s="22" t="s">
        <v>2886</v>
      </c>
      <c r="D320" s="27">
        <f t="shared" si="44"/>
        <v>385600</v>
      </c>
      <c r="E320" s="35">
        <f t="shared" si="40"/>
        <v>283947</v>
      </c>
      <c r="F320" s="35">
        <f t="shared" si="41"/>
        <v>95974</v>
      </c>
      <c r="G320" s="35">
        <f t="shared" si="42"/>
        <v>5679</v>
      </c>
      <c r="H320" s="11">
        <v>0</v>
      </c>
      <c r="I320" s="92">
        <f t="shared" si="45"/>
        <v>1</v>
      </c>
      <c r="J320" s="38"/>
      <c r="K320" s="89">
        <f t="shared" si="46"/>
        <v>385600</v>
      </c>
      <c r="L320" s="31">
        <v>40</v>
      </c>
      <c r="M320" s="31">
        <f t="shared" si="47"/>
        <v>1600</v>
      </c>
    </row>
    <row r="321" spans="1:13" ht="15.75" x14ac:dyDescent="0.25">
      <c r="A321" s="14" t="s">
        <v>2887</v>
      </c>
      <c r="B321" s="21" t="s">
        <v>154</v>
      </c>
      <c r="C321" s="22" t="s">
        <v>1978</v>
      </c>
      <c r="D321" s="27">
        <f t="shared" si="44"/>
        <v>296100</v>
      </c>
      <c r="E321" s="35">
        <f t="shared" si="40"/>
        <v>218041</v>
      </c>
      <c r="F321" s="35">
        <f t="shared" si="41"/>
        <v>73698</v>
      </c>
      <c r="G321" s="35">
        <f t="shared" si="42"/>
        <v>4361</v>
      </c>
      <c r="H321" s="11">
        <v>0</v>
      </c>
      <c r="I321" s="92">
        <v>0.5</v>
      </c>
      <c r="J321" s="38"/>
      <c r="K321" s="89">
        <f>I321*P1_</f>
        <v>296100</v>
      </c>
      <c r="L321" s="31"/>
    </row>
    <row r="322" spans="1:13" ht="15.75" x14ac:dyDescent="0.25">
      <c r="A322" s="14" t="s">
        <v>2888</v>
      </c>
      <c r="B322" s="21" t="s">
        <v>1627</v>
      </c>
      <c r="C322" s="22" t="s">
        <v>2889</v>
      </c>
      <c r="D322" s="27">
        <f t="shared" si="44"/>
        <v>9640</v>
      </c>
      <c r="E322" s="35">
        <f t="shared" si="40"/>
        <v>7099</v>
      </c>
      <c r="F322" s="35">
        <f t="shared" si="41"/>
        <v>2399</v>
      </c>
      <c r="G322" s="35">
        <f t="shared" si="42"/>
        <v>142</v>
      </c>
      <c r="H322" s="11">
        <v>0</v>
      </c>
      <c r="I322" s="92">
        <f t="shared" ref="I322:I385" si="48">L322/40</f>
        <v>2.5000000000000001E-2</v>
      </c>
      <c r="J322" s="38"/>
      <c r="K322" s="89">
        <f t="shared" si="46"/>
        <v>9640</v>
      </c>
      <c r="L322" s="31">
        <v>1</v>
      </c>
      <c r="M322" s="31">
        <f>L322*40</f>
        <v>40</v>
      </c>
    </row>
    <row r="323" spans="1:13" ht="15.75" x14ac:dyDescent="0.25">
      <c r="A323" s="14" t="s">
        <v>2890</v>
      </c>
      <c r="B323" s="21" t="s">
        <v>1630</v>
      </c>
      <c r="C323" s="22" t="s">
        <v>2891</v>
      </c>
      <c r="D323" s="27">
        <f t="shared" si="44"/>
        <v>19280</v>
      </c>
      <c r="E323" s="35">
        <f t="shared" ref="E323:E386" si="49">ROUND($D323*100/135.8,0)</f>
        <v>14197</v>
      </c>
      <c r="F323" s="35">
        <f t="shared" ref="F323:F386" si="50">D323-E323-G323</f>
        <v>4799</v>
      </c>
      <c r="G323" s="35">
        <f t="shared" ref="G323:G386" si="51">ROUND($D323*2/135.8,0)</f>
        <v>284</v>
      </c>
      <c r="H323" s="11">
        <v>0</v>
      </c>
      <c r="I323" s="92">
        <f t="shared" si="48"/>
        <v>0.05</v>
      </c>
      <c r="J323" s="38"/>
      <c r="K323" s="89">
        <f t="shared" si="46"/>
        <v>19280</v>
      </c>
      <c r="L323" s="31">
        <v>2</v>
      </c>
      <c r="M323" s="31">
        <f t="shared" ref="M323:M361" si="52">L323*40</f>
        <v>80</v>
      </c>
    </row>
    <row r="324" spans="1:13" ht="15.75" x14ac:dyDescent="0.25">
      <c r="A324" s="14" t="s">
        <v>2892</v>
      </c>
      <c r="B324" s="21" t="s">
        <v>1633</v>
      </c>
      <c r="C324" s="22" t="s">
        <v>2893</v>
      </c>
      <c r="D324" s="27">
        <f t="shared" si="44"/>
        <v>28920</v>
      </c>
      <c r="E324" s="35">
        <f t="shared" si="49"/>
        <v>21296</v>
      </c>
      <c r="F324" s="35">
        <f t="shared" si="50"/>
        <v>7198</v>
      </c>
      <c r="G324" s="35">
        <f t="shared" si="51"/>
        <v>426</v>
      </c>
      <c r="H324" s="11">
        <v>0</v>
      </c>
      <c r="I324" s="92">
        <f t="shared" si="48"/>
        <v>7.4999999999999997E-2</v>
      </c>
      <c r="J324" s="38"/>
      <c r="K324" s="89">
        <f t="shared" si="46"/>
        <v>28920</v>
      </c>
      <c r="L324" s="31">
        <v>3</v>
      </c>
      <c r="M324" s="31">
        <f t="shared" si="52"/>
        <v>120</v>
      </c>
    </row>
    <row r="325" spans="1:13" ht="15.75" x14ac:dyDescent="0.25">
      <c r="A325" s="14" t="s">
        <v>2894</v>
      </c>
      <c r="B325" s="21" t="s">
        <v>1636</v>
      </c>
      <c r="C325" s="22" t="s">
        <v>2895</v>
      </c>
      <c r="D325" s="27">
        <f t="shared" si="44"/>
        <v>38560</v>
      </c>
      <c r="E325" s="35">
        <f t="shared" si="49"/>
        <v>28395</v>
      </c>
      <c r="F325" s="35">
        <f t="shared" si="50"/>
        <v>9597</v>
      </c>
      <c r="G325" s="35">
        <f t="shared" si="51"/>
        <v>568</v>
      </c>
      <c r="H325" s="11">
        <v>0</v>
      </c>
      <c r="I325" s="92">
        <f t="shared" si="48"/>
        <v>0.1</v>
      </c>
      <c r="J325" s="38"/>
      <c r="K325" s="89">
        <f t="shared" si="46"/>
        <v>38560</v>
      </c>
      <c r="L325" s="31">
        <v>4</v>
      </c>
      <c r="M325" s="31">
        <f t="shared" si="52"/>
        <v>160</v>
      </c>
    </row>
    <row r="326" spans="1:13" ht="15.75" x14ac:dyDescent="0.25">
      <c r="A326" s="14" t="s">
        <v>2896</v>
      </c>
      <c r="B326" s="21" t="s">
        <v>1639</v>
      </c>
      <c r="C326" s="22" t="s">
        <v>2897</v>
      </c>
      <c r="D326" s="27">
        <f t="shared" si="44"/>
        <v>48200</v>
      </c>
      <c r="E326" s="35">
        <f t="shared" si="49"/>
        <v>35493</v>
      </c>
      <c r="F326" s="35">
        <f t="shared" si="50"/>
        <v>11997</v>
      </c>
      <c r="G326" s="35">
        <f t="shared" si="51"/>
        <v>710</v>
      </c>
      <c r="H326" s="11">
        <v>0</v>
      </c>
      <c r="I326" s="92">
        <f t="shared" si="48"/>
        <v>0.125</v>
      </c>
      <c r="J326" s="38"/>
      <c r="K326" s="89">
        <f t="shared" si="46"/>
        <v>48200</v>
      </c>
      <c r="L326" s="31">
        <v>5</v>
      </c>
      <c r="M326" s="31">
        <f t="shared" si="52"/>
        <v>200</v>
      </c>
    </row>
    <row r="327" spans="1:13" ht="15.75" x14ac:dyDescent="0.25">
      <c r="A327" s="14" t="s">
        <v>2898</v>
      </c>
      <c r="B327" s="21" t="s">
        <v>1642</v>
      </c>
      <c r="C327" s="22" t="s">
        <v>2899</v>
      </c>
      <c r="D327" s="27">
        <f t="shared" si="44"/>
        <v>57840</v>
      </c>
      <c r="E327" s="35">
        <f t="shared" si="49"/>
        <v>42592</v>
      </c>
      <c r="F327" s="35">
        <f t="shared" si="50"/>
        <v>14396</v>
      </c>
      <c r="G327" s="35">
        <f t="shared" si="51"/>
        <v>852</v>
      </c>
      <c r="H327" s="11">
        <v>0</v>
      </c>
      <c r="I327" s="92">
        <f t="shared" si="48"/>
        <v>0.15</v>
      </c>
      <c r="J327" s="38"/>
      <c r="K327" s="89">
        <f t="shared" si="46"/>
        <v>57840</v>
      </c>
      <c r="L327" s="31">
        <v>6</v>
      </c>
      <c r="M327" s="31">
        <f t="shared" si="52"/>
        <v>240</v>
      </c>
    </row>
    <row r="328" spans="1:13" ht="15.75" x14ac:dyDescent="0.25">
      <c r="A328" s="14" t="s">
        <v>2900</v>
      </c>
      <c r="B328" s="21" t="s">
        <v>1645</v>
      </c>
      <c r="C328" s="22" t="s">
        <v>2901</v>
      </c>
      <c r="D328" s="27">
        <f t="shared" si="44"/>
        <v>67480</v>
      </c>
      <c r="E328" s="35">
        <f t="shared" si="49"/>
        <v>49691</v>
      </c>
      <c r="F328" s="35">
        <f t="shared" si="50"/>
        <v>16795</v>
      </c>
      <c r="G328" s="35">
        <f t="shared" si="51"/>
        <v>994</v>
      </c>
      <c r="H328" s="11">
        <v>0</v>
      </c>
      <c r="I328" s="92">
        <f t="shared" si="48"/>
        <v>0.17499999999999999</v>
      </c>
      <c r="J328" s="38"/>
      <c r="K328" s="89">
        <f t="shared" si="46"/>
        <v>67480</v>
      </c>
      <c r="L328" s="31">
        <v>7</v>
      </c>
      <c r="M328" s="31">
        <f t="shared" si="52"/>
        <v>280</v>
      </c>
    </row>
    <row r="329" spans="1:13" ht="15.75" x14ac:dyDescent="0.25">
      <c r="A329" s="14" t="s">
        <v>2902</v>
      </c>
      <c r="B329" s="21" t="s">
        <v>1648</v>
      </c>
      <c r="C329" s="22" t="s">
        <v>2903</v>
      </c>
      <c r="D329" s="27">
        <f t="shared" si="44"/>
        <v>77120</v>
      </c>
      <c r="E329" s="35">
        <f t="shared" si="49"/>
        <v>56789</v>
      </c>
      <c r="F329" s="35">
        <f t="shared" si="50"/>
        <v>19195</v>
      </c>
      <c r="G329" s="35">
        <f t="shared" si="51"/>
        <v>1136</v>
      </c>
      <c r="H329" s="11">
        <v>0</v>
      </c>
      <c r="I329" s="92">
        <f t="shared" si="48"/>
        <v>0.2</v>
      </c>
      <c r="J329" s="38"/>
      <c r="K329" s="89">
        <f t="shared" si="46"/>
        <v>77120</v>
      </c>
      <c r="L329" s="31">
        <v>8</v>
      </c>
      <c r="M329" s="31">
        <f t="shared" si="52"/>
        <v>320</v>
      </c>
    </row>
    <row r="330" spans="1:13" ht="15.75" x14ac:dyDescent="0.25">
      <c r="A330" s="14" t="s">
        <v>2904</v>
      </c>
      <c r="B330" s="21" t="s">
        <v>1651</v>
      </c>
      <c r="C330" s="22" t="s">
        <v>2905</v>
      </c>
      <c r="D330" s="27">
        <f t="shared" si="44"/>
        <v>86760</v>
      </c>
      <c r="E330" s="35">
        <f t="shared" si="49"/>
        <v>63888</v>
      </c>
      <c r="F330" s="35">
        <f t="shared" si="50"/>
        <v>21594</v>
      </c>
      <c r="G330" s="35">
        <f t="shared" si="51"/>
        <v>1278</v>
      </c>
      <c r="H330" s="11">
        <v>0</v>
      </c>
      <c r="I330" s="92">
        <f t="shared" si="48"/>
        <v>0.22500000000000001</v>
      </c>
      <c r="J330" s="38"/>
      <c r="K330" s="89">
        <f t="shared" si="46"/>
        <v>86760</v>
      </c>
      <c r="L330" s="31">
        <v>9</v>
      </c>
      <c r="M330" s="31">
        <f t="shared" si="52"/>
        <v>360</v>
      </c>
    </row>
    <row r="331" spans="1:13" ht="15.75" x14ac:dyDescent="0.25">
      <c r="A331" s="14" t="s">
        <v>2906</v>
      </c>
      <c r="B331" s="21" t="s">
        <v>1654</v>
      </c>
      <c r="C331" s="22" t="s">
        <v>2907</v>
      </c>
      <c r="D331" s="27">
        <f t="shared" si="44"/>
        <v>96400</v>
      </c>
      <c r="E331" s="35">
        <f t="shared" si="49"/>
        <v>70987</v>
      </c>
      <c r="F331" s="35">
        <f t="shared" si="50"/>
        <v>23993</v>
      </c>
      <c r="G331" s="35">
        <f t="shared" si="51"/>
        <v>1420</v>
      </c>
      <c r="H331" s="11">
        <v>0</v>
      </c>
      <c r="I331" s="92">
        <f t="shared" si="48"/>
        <v>0.25</v>
      </c>
      <c r="J331" s="38"/>
      <c r="K331" s="89">
        <f t="shared" si="46"/>
        <v>96400</v>
      </c>
      <c r="L331" s="31">
        <v>10</v>
      </c>
      <c r="M331" s="31">
        <f t="shared" si="52"/>
        <v>400</v>
      </c>
    </row>
    <row r="332" spans="1:13" ht="15.75" x14ac:dyDescent="0.25">
      <c r="A332" s="14" t="s">
        <v>2908</v>
      </c>
      <c r="B332" s="21" t="s">
        <v>1657</v>
      </c>
      <c r="C332" s="22" t="s">
        <v>2909</v>
      </c>
      <c r="D332" s="27">
        <f t="shared" si="44"/>
        <v>106040</v>
      </c>
      <c r="E332" s="35">
        <f t="shared" si="49"/>
        <v>78085</v>
      </c>
      <c r="F332" s="35">
        <f t="shared" si="50"/>
        <v>26393</v>
      </c>
      <c r="G332" s="35">
        <f t="shared" si="51"/>
        <v>1562</v>
      </c>
      <c r="H332" s="11">
        <v>0</v>
      </c>
      <c r="I332" s="92">
        <f t="shared" si="48"/>
        <v>0.27500000000000002</v>
      </c>
      <c r="J332" s="38"/>
      <c r="K332" s="89">
        <f t="shared" si="46"/>
        <v>106040</v>
      </c>
      <c r="L332" s="31">
        <v>11</v>
      </c>
      <c r="M332" s="31">
        <f t="shared" si="52"/>
        <v>440</v>
      </c>
    </row>
    <row r="333" spans="1:13" ht="15.75" x14ac:dyDescent="0.25">
      <c r="A333" s="14" t="s">
        <v>2910</v>
      </c>
      <c r="B333" s="21" t="s">
        <v>1660</v>
      </c>
      <c r="C333" s="22" t="s">
        <v>2911</v>
      </c>
      <c r="D333" s="27">
        <f t="shared" si="44"/>
        <v>115680</v>
      </c>
      <c r="E333" s="35">
        <f t="shared" si="49"/>
        <v>85184</v>
      </c>
      <c r="F333" s="35">
        <f t="shared" si="50"/>
        <v>28792</v>
      </c>
      <c r="G333" s="35">
        <f t="shared" si="51"/>
        <v>1704</v>
      </c>
      <c r="H333" s="11">
        <v>0</v>
      </c>
      <c r="I333" s="92">
        <f t="shared" si="48"/>
        <v>0.3</v>
      </c>
      <c r="J333" s="38"/>
      <c r="K333" s="89">
        <f t="shared" si="46"/>
        <v>115680</v>
      </c>
      <c r="L333" s="31">
        <v>12</v>
      </c>
      <c r="M333" s="31">
        <f t="shared" si="52"/>
        <v>480</v>
      </c>
    </row>
    <row r="334" spans="1:13" ht="15.75" x14ac:dyDescent="0.25">
      <c r="A334" s="14" t="s">
        <v>2912</v>
      </c>
      <c r="B334" s="21" t="s">
        <v>1663</v>
      </c>
      <c r="C334" s="22" t="s">
        <v>2913</v>
      </c>
      <c r="D334" s="27">
        <f t="shared" si="44"/>
        <v>125320</v>
      </c>
      <c r="E334" s="35">
        <f t="shared" si="49"/>
        <v>92283</v>
      </c>
      <c r="F334" s="35">
        <f t="shared" si="50"/>
        <v>31191</v>
      </c>
      <c r="G334" s="35">
        <f t="shared" si="51"/>
        <v>1846</v>
      </c>
      <c r="H334" s="11">
        <v>0</v>
      </c>
      <c r="I334" s="92">
        <f t="shared" si="48"/>
        <v>0.32500000000000001</v>
      </c>
      <c r="J334" s="38"/>
      <c r="K334" s="89">
        <f t="shared" si="46"/>
        <v>125320</v>
      </c>
      <c r="L334" s="31">
        <v>13</v>
      </c>
      <c r="M334" s="31">
        <f t="shared" si="52"/>
        <v>520</v>
      </c>
    </row>
    <row r="335" spans="1:13" ht="15.75" x14ac:dyDescent="0.25">
      <c r="A335" s="14" t="s">
        <v>2914</v>
      </c>
      <c r="B335" s="21" t="s">
        <v>1666</v>
      </c>
      <c r="C335" s="22" t="s">
        <v>2915</v>
      </c>
      <c r="D335" s="27">
        <f t="shared" si="44"/>
        <v>134960</v>
      </c>
      <c r="E335" s="35">
        <f t="shared" si="49"/>
        <v>99381</v>
      </c>
      <c r="F335" s="35">
        <f t="shared" si="50"/>
        <v>33591</v>
      </c>
      <c r="G335" s="35">
        <f t="shared" si="51"/>
        <v>1988</v>
      </c>
      <c r="H335" s="11">
        <v>0</v>
      </c>
      <c r="I335" s="92">
        <f t="shared" si="48"/>
        <v>0.35</v>
      </c>
      <c r="J335" s="38"/>
      <c r="K335" s="89">
        <f t="shared" si="46"/>
        <v>134960</v>
      </c>
      <c r="L335" s="31">
        <v>14</v>
      </c>
      <c r="M335" s="31">
        <f t="shared" si="52"/>
        <v>560</v>
      </c>
    </row>
    <row r="336" spans="1:13" ht="15.75" x14ac:dyDescent="0.25">
      <c r="A336" s="14" t="s">
        <v>2916</v>
      </c>
      <c r="B336" s="21" t="s">
        <v>1669</v>
      </c>
      <c r="C336" s="22" t="s">
        <v>2917</v>
      </c>
      <c r="D336" s="27">
        <f t="shared" si="44"/>
        <v>144600</v>
      </c>
      <c r="E336" s="35">
        <f t="shared" si="49"/>
        <v>106480</v>
      </c>
      <c r="F336" s="35">
        <f t="shared" si="50"/>
        <v>35990</v>
      </c>
      <c r="G336" s="35">
        <f t="shared" si="51"/>
        <v>2130</v>
      </c>
      <c r="H336" s="11">
        <v>0</v>
      </c>
      <c r="I336" s="92">
        <f t="shared" si="48"/>
        <v>0.375</v>
      </c>
      <c r="J336" s="38"/>
      <c r="K336" s="89">
        <f t="shared" si="46"/>
        <v>144600</v>
      </c>
      <c r="L336" s="31">
        <v>15</v>
      </c>
      <c r="M336" s="31">
        <f t="shared" si="52"/>
        <v>600</v>
      </c>
    </row>
    <row r="337" spans="1:13" ht="15.75" x14ac:dyDescent="0.25">
      <c r="A337" s="14" t="s">
        <v>2918</v>
      </c>
      <c r="B337" s="21" t="s">
        <v>1672</v>
      </c>
      <c r="C337" s="22" t="s">
        <v>2919</v>
      </c>
      <c r="D337" s="27">
        <f t="shared" si="44"/>
        <v>154240</v>
      </c>
      <c r="E337" s="35">
        <f t="shared" si="49"/>
        <v>113579</v>
      </c>
      <c r="F337" s="35">
        <f t="shared" si="50"/>
        <v>38389</v>
      </c>
      <c r="G337" s="35">
        <f t="shared" si="51"/>
        <v>2272</v>
      </c>
      <c r="H337" s="11">
        <v>0</v>
      </c>
      <c r="I337" s="92">
        <f t="shared" si="48"/>
        <v>0.4</v>
      </c>
      <c r="J337" s="38"/>
      <c r="K337" s="89">
        <f t="shared" si="46"/>
        <v>154240</v>
      </c>
      <c r="L337" s="31">
        <v>16</v>
      </c>
      <c r="M337" s="31">
        <f t="shared" si="52"/>
        <v>640</v>
      </c>
    </row>
    <row r="338" spans="1:13" ht="15.75" x14ac:dyDescent="0.25">
      <c r="A338" s="14" t="s">
        <v>2920</v>
      </c>
      <c r="B338" s="21" t="s">
        <v>1675</v>
      </c>
      <c r="C338" s="22" t="s">
        <v>2921</v>
      </c>
      <c r="D338" s="27">
        <f t="shared" si="44"/>
        <v>163880</v>
      </c>
      <c r="E338" s="35">
        <f t="shared" si="49"/>
        <v>120677</v>
      </c>
      <c r="F338" s="35">
        <f t="shared" si="50"/>
        <v>40789</v>
      </c>
      <c r="G338" s="35">
        <f t="shared" si="51"/>
        <v>2414</v>
      </c>
      <c r="H338" s="11">
        <v>0</v>
      </c>
      <c r="I338" s="92">
        <f t="shared" si="48"/>
        <v>0.42499999999999999</v>
      </c>
      <c r="J338" s="38"/>
      <c r="K338" s="89">
        <f t="shared" si="46"/>
        <v>163880</v>
      </c>
      <c r="L338" s="31">
        <v>17</v>
      </c>
      <c r="M338" s="31">
        <f t="shared" si="52"/>
        <v>680</v>
      </c>
    </row>
    <row r="339" spans="1:13" ht="15.75" x14ac:dyDescent="0.25">
      <c r="A339" s="14" t="s">
        <v>2922</v>
      </c>
      <c r="B339" s="21" t="s">
        <v>1678</v>
      </c>
      <c r="C339" s="22" t="s">
        <v>2923</v>
      </c>
      <c r="D339" s="27">
        <f t="shared" si="44"/>
        <v>173520</v>
      </c>
      <c r="E339" s="35">
        <f t="shared" si="49"/>
        <v>127776</v>
      </c>
      <c r="F339" s="35">
        <f t="shared" si="50"/>
        <v>43188</v>
      </c>
      <c r="G339" s="35">
        <f t="shared" si="51"/>
        <v>2556</v>
      </c>
      <c r="H339" s="11">
        <v>0</v>
      </c>
      <c r="I339" s="92">
        <f t="shared" si="48"/>
        <v>0.45</v>
      </c>
      <c r="J339" s="38"/>
      <c r="K339" s="89">
        <f t="shared" si="46"/>
        <v>173520</v>
      </c>
      <c r="L339" s="31">
        <v>18</v>
      </c>
      <c r="M339" s="31">
        <f t="shared" si="52"/>
        <v>720</v>
      </c>
    </row>
    <row r="340" spans="1:13" ht="15.75" x14ac:dyDescent="0.25">
      <c r="A340" s="14" t="s">
        <v>2924</v>
      </c>
      <c r="B340" s="21" t="s">
        <v>1681</v>
      </c>
      <c r="C340" s="22" t="s">
        <v>2925</v>
      </c>
      <c r="D340" s="27">
        <f t="shared" si="44"/>
        <v>183160</v>
      </c>
      <c r="E340" s="35">
        <f t="shared" si="49"/>
        <v>134875</v>
      </c>
      <c r="F340" s="35">
        <f t="shared" si="50"/>
        <v>45588</v>
      </c>
      <c r="G340" s="35">
        <f t="shared" si="51"/>
        <v>2697</v>
      </c>
      <c r="H340" s="11">
        <v>0</v>
      </c>
      <c r="I340" s="92">
        <f t="shared" si="48"/>
        <v>0.47499999999999998</v>
      </c>
      <c r="J340" s="38"/>
      <c r="K340" s="89">
        <f t="shared" si="46"/>
        <v>183160</v>
      </c>
      <c r="L340" s="31">
        <v>19</v>
      </c>
      <c r="M340" s="31">
        <f t="shared" si="52"/>
        <v>760</v>
      </c>
    </row>
    <row r="341" spans="1:13" ht="15.75" x14ac:dyDescent="0.25">
      <c r="A341" s="14" t="s">
        <v>2926</v>
      </c>
      <c r="B341" s="21" t="s">
        <v>1684</v>
      </c>
      <c r="C341" s="22" t="s">
        <v>2927</v>
      </c>
      <c r="D341" s="27">
        <f t="shared" ref="D341:D404" si="53">ROUND(K341,0)</f>
        <v>192800</v>
      </c>
      <c r="E341" s="35">
        <f t="shared" si="49"/>
        <v>141973</v>
      </c>
      <c r="F341" s="35">
        <f t="shared" si="50"/>
        <v>47988</v>
      </c>
      <c r="G341" s="35">
        <f t="shared" si="51"/>
        <v>2839</v>
      </c>
      <c r="H341" s="11">
        <v>0</v>
      </c>
      <c r="I341" s="92">
        <f t="shared" si="48"/>
        <v>0.5</v>
      </c>
      <c r="J341" s="38"/>
      <c r="K341" s="89">
        <f t="shared" si="46"/>
        <v>192800</v>
      </c>
      <c r="L341" s="31">
        <v>20</v>
      </c>
      <c r="M341" s="31">
        <f t="shared" si="52"/>
        <v>800</v>
      </c>
    </row>
    <row r="342" spans="1:13" ht="15.75" x14ac:dyDescent="0.25">
      <c r="A342" s="14" t="s">
        <v>2928</v>
      </c>
      <c r="B342" s="21" t="s">
        <v>1687</v>
      </c>
      <c r="C342" s="22" t="s">
        <v>2929</v>
      </c>
      <c r="D342" s="27">
        <f t="shared" si="53"/>
        <v>202440</v>
      </c>
      <c r="E342" s="35">
        <f t="shared" si="49"/>
        <v>149072</v>
      </c>
      <c r="F342" s="35">
        <f t="shared" si="50"/>
        <v>50387</v>
      </c>
      <c r="G342" s="35">
        <f t="shared" si="51"/>
        <v>2981</v>
      </c>
      <c r="H342" s="11">
        <v>0</v>
      </c>
      <c r="I342" s="92">
        <f t="shared" si="48"/>
        <v>0.52500000000000002</v>
      </c>
      <c r="J342" s="38"/>
      <c r="K342" s="89">
        <f t="shared" si="46"/>
        <v>202440</v>
      </c>
      <c r="L342" s="31">
        <v>21</v>
      </c>
      <c r="M342" s="31">
        <f t="shared" si="52"/>
        <v>840</v>
      </c>
    </row>
    <row r="343" spans="1:13" ht="15.75" x14ac:dyDescent="0.25">
      <c r="A343" s="14" t="s">
        <v>2930</v>
      </c>
      <c r="B343" s="21" t="s">
        <v>1690</v>
      </c>
      <c r="C343" s="22" t="s">
        <v>2931</v>
      </c>
      <c r="D343" s="27">
        <f t="shared" si="53"/>
        <v>212080</v>
      </c>
      <c r="E343" s="35">
        <f t="shared" si="49"/>
        <v>156171</v>
      </c>
      <c r="F343" s="35">
        <f t="shared" si="50"/>
        <v>52786</v>
      </c>
      <c r="G343" s="35">
        <f t="shared" si="51"/>
        <v>3123</v>
      </c>
      <c r="H343" s="11">
        <v>0</v>
      </c>
      <c r="I343" s="92">
        <f t="shared" si="48"/>
        <v>0.55000000000000004</v>
      </c>
      <c r="J343" s="38"/>
      <c r="K343" s="89">
        <f t="shared" si="46"/>
        <v>212080</v>
      </c>
      <c r="L343" s="31">
        <v>22</v>
      </c>
      <c r="M343" s="31">
        <f t="shared" si="52"/>
        <v>880</v>
      </c>
    </row>
    <row r="344" spans="1:13" ht="15.75" x14ac:dyDescent="0.25">
      <c r="A344" s="14" t="s">
        <v>2932</v>
      </c>
      <c r="B344" s="21" t="s">
        <v>1693</v>
      </c>
      <c r="C344" s="22" t="s">
        <v>2933</v>
      </c>
      <c r="D344" s="27">
        <f t="shared" si="53"/>
        <v>221720</v>
      </c>
      <c r="E344" s="35">
        <f t="shared" si="49"/>
        <v>163270</v>
      </c>
      <c r="F344" s="35">
        <f t="shared" si="50"/>
        <v>55185</v>
      </c>
      <c r="G344" s="35">
        <f t="shared" si="51"/>
        <v>3265</v>
      </c>
      <c r="H344" s="11">
        <v>0</v>
      </c>
      <c r="I344" s="92">
        <f t="shared" si="48"/>
        <v>0.57499999999999996</v>
      </c>
      <c r="J344" s="38"/>
      <c r="K344" s="89">
        <f t="shared" si="46"/>
        <v>221720</v>
      </c>
      <c r="L344" s="31">
        <v>23</v>
      </c>
      <c r="M344" s="31">
        <f t="shared" si="52"/>
        <v>920</v>
      </c>
    </row>
    <row r="345" spans="1:13" ht="15.75" x14ac:dyDescent="0.25">
      <c r="A345" s="14" t="s">
        <v>2934</v>
      </c>
      <c r="B345" s="21" t="s">
        <v>1696</v>
      </c>
      <c r="C345" s="22" t="s">
        <v>2935</v>
      </c>
      <c r="D345" s="27">
        <f t="shared" si="53"/>
        <v>231360</v>
      </c>
      <c r="E345" s="35">
        <f t="shared" si="49"/>
        <v>170368</v>
      </c>
      <c r="F345" s="35">
        <f t="shared" si="50"/>
        <v>57585</v>
      </c>
      <c r="G345" s="35">
        <f t="shared" si="51"/>
        <v>3407</v>
      </c>
      <c r="H345" s="11">
        <v>0</v>
      </c>
      <c r="I345" s="92">
        <f t="shared" si="48"/>
        <v>0.6</v>
      </c>
      <c r="J345" s="38"/>
      <c r="K345" s="89">
        <f t="shared" ref="K345:K401" si="54">M345*N1_</f>
        <v>231360</v>
      </c>
      <c r="L345" s="31">
        <v>24</v>
      </c>
      <c r="M345" s="31">
        <f t="shared" si="52"/>
        <v>960</v>
      </c>
    </row>
    <row r="346" spans="1:13" ht="15.75" x14ac:dyDescent="0.25">
      <c r="A346" s="14" t="s">
        <v>2936</v>
      </c>
      <c r="B346" s="21" t="s">
        <v>1699</v>
      </c>
      <c r="C346" s="22" t="s">
        <v>2937</v>
      </c>
      <c r="D346" s="27">
        <f t="shared" si="53"/>
        <v>241000</v>
      </c>
      <c r="E346" s="35">
        <f t="shared" si="49"/>
        <v>177467</v>
      </c>
      <c r="F346" s="35">
        <f t="shared" si="50"/>
        <v>59984</v>
      </c>
      <c r="G346" s="35">
        <f t="shared" si="51"/>
        <v>3549</v>
      </c>
      <c r="H346" s="11">
        <v>0</v>
      </c>
      <c r="I346" s="92">
        <f t="shared" si="48"/>
        <v>0.625</v>
      </c>
      <c r="J346" s="38"/>
      <c r="K346" s="89">
        <f t="shared" si="54"/>
        <v>241000</v>
      </c>
      <c r="L346" s="31">
        <v>25</v>
      </c>
      <c r="M346" s="31">
        <f t="shared" si="52"/>
        <v>1000</v>
      </c>
    </row>
    <row r="347" spans="1:13" ht="15.75" x14ac:dyDescent="0.25">
      <c r="A347" s="14" t="s">
        <v>2938</v>
      </c>
      <c r="B347" s="21" t="s">
        <v>1702</v>
      </c>
      <c r="C347" s="22" t="s">
        <v>2939</v>
      </c>
      <c r="D347" s="27">
        <f t="shared" si="53"/>
        <v>250640</v>
      </c>
      <c r="E347" s="35">
        <f t="shared" si="49"/>
        <v>184566</v>
      </c>
      <c r="F347" s="35">
        <f t="shared" si="50"/>
        <v>62383</v>
      </c>
      <c r="G347" s="35">
        <f t="shared" si="51"/>
        <v>3691</v>
      </c>
      <c r="H347" s="11">
        <v>0</v>
      </c>
      <c r="I347" s="92">
        <f t="shared" si="48"/>
        <v>0.65</v>
      </c>
      <c r="J347" s="38"/>
      <c r="K347" s="89">
        <f t="shared" si="54"/>
        <v>250640</v>
      </c>
      <c r="L347" s="31">
        <v>26</v>
      </c>
      <c r="M347" s="31">
        <f t="shared" si="52"/>
        <v>1040</v>
      </c>
    </row>
    <row r="348" spans="1:13" ht="15.75" x14ac:dyDescent="0.25">
      <c r="A348" s="14" t="s">
        <v>2940</v>
      </c>
      <c r="B348" s="21" t="s">
        <v>1705</v>
      </c>
      <c r="C348" s="22" t="s">
        <v>2941</v>
      </c>
      <c r="D348" s="27">
        <f t="shared" si="53"/>
        <v>260280</v>
      </c>
      <c r="E348" s="35">
        <f t="shared" si="49"/>
        <v>191664</v>
      </c>
      <c r="F348" s="35">
        <f t="shared" si="50"/>
        <v>64783</v>
      </c>
      <c r="G348" s="35">
        <f t="shared" si="51"/>
        <v>3833</v>
      </c>
      <c r="H348" s="11">
        <v>0</v>
      </c>
      <c r="I348" s="92">
        <f t="shared" si="48"/>
        <v>0.67500000000000004</v>
      </c>
      <c r="J348" s="38"/>
      <c r="K348" s="89">
        <f t="shared" si="54"/>
        <v>260280</v>
      </c>
      <c r="L348" s="31">
        <v>27</v>
      </c>
      <c r="M348" s="31">
        <f t="shared" si="52"/>
        <v>1080</v>
      </c>
    </row>
    <row r="349" spans="1:13" ht="15.75" x14ac:dyDescent="0.25">
      <c r="A349" s="14" t="s">
        <v>2942</v>
      </c>
      <c r="B349" s="21" t="s">
        <v>1708</v>
      </c>
      <c r="C349" s="22" t="s">
        <v>2943</v>
      </c>
      <c r="D349" s="27">
        <f t="shared" si="53"/>
        <v>269920</v>
      </c>
      <c r="E349" s="35">
        <f t="shared" si="49"/>
        <v>198763</v>
      </c>
      <c r="F349" s="35">
        <f t="shared" si="50"/>
        <v>67182</v>
      </c>
      <c r="G349" s="35">
        <f t="shared" si="51"/>
        <v>3975</v>
      </c>
      <c r="H349" s="11">
        <v>0</v>
      </c>
      <c r="I349" s="92">
        <f t="shared" si="48"/>
        <v>0.7</v>
      </c>
      <c r="J349" s="38"/>
      <c r="K349" s="89">
        <f t="shared" si="54"/>
        <v>269920</v>
      </c>
      <c r="L349" s="31">
        <v>28</v>
      </c>
      <c r="M349" s="31">
        <f t="shared" si="52"/>
        <v>1120</v>
      </c>
    </row>
    <row r="350" spans="1:13" ht="15.75" x14ac:dyDescent="0.25">
      <c r="A350" s="14" t="s">
        <v>2944</v>
      </c>
      <c r="B350" s="21" t="s">
        <v>1711</v>
      </c>
      <c r="C350" s="22" t="s">
        <v>2945</v>
      </c>
      <c r="D350" s="27">
        <f t="shared" si="53"/>
        <v>279560</v>
      </c>
      <c r="E350" s="35">
        <f t="shared" si="49"/>
        <v>205862</v>
      </c>
      <c r="F350" s="35">
        <f t="shared" si="50"/>
        <v>69581</v>
      </c>
      <c r="G350" s="35">
        <f t="shared" si="51"/>
        <v>4117</v>
      </c>
      <c r="H350" s="11">
        <v>0</v>
      </c>
      <c r="I350" s="92">
        <f t="shared" si="48"/>
        <v>0.72499999999999998</v>
      </c>
      <c r="J350" s="38"/>
      <c r="K350" s="89">
        <f t="shared" si="54"/>
        <v>279560</v>
      </c>
      <c r="L350" s="31">
        <v>29</v>
      </c>
      <c r="M350" s="31">
        <f t="shared" si="52"/>
        <v>1160</v>
      </c>
    </row>
    <row r="351" spans="1:13" ht="15.75" x14ac:dyDescent="0.25">
      <c r="A351" s="14" t="s">
        <v>2946</v>
      </c>
      <c r="B351" s="21" t="s">
        <v>1714</v>
      </c>
      <c r="C351" s="22" t="s">
        <v>2947</v>
      </c>
      <c r="D351" s="27">
        <f t="shared" si="53"/>
        <v>289200</v>
      </c>
      <c r="E351" s="35">
        <f t="shared" si="49"/>
        <v>212960</v>
      </c>
      <c r="F351" s="35">
        <f t="shared" si="50"/>
        <v>71981</v>
      </c>
      <c r="G351" s="35">
        <f t="shared" si="51"/>
        <v>4259</v>
      </c>
      <c r="H351" s="11">
        <v>0</v>
      </c>
      <c r="I351" s="92">
        <f t="shared" si="48"/>
        <v>0.75</v>
      </c>
      <c r="J351" s="38"/>
      <c r="K351" s="89">
        <f t="shared" si="54"/>
        <v>289200</v>
      </c>
      <c r="L351" s="31">
        <v>30</v>
      </c>
      <c r="M351" s="31">
        <f t="shared" si="52"/>
        <v>1200</v>
      </c>
    </row>
    <row r="352" spans="1:13" ht="15.75" x14ac:dyDescent="0.25">
      <c r="A352" s="14" t="s">
        <v>2948</v>
      </c>
      <c r="B352" s="21" t="s">
        <v>1717</v>
      </c>
      <c r="C352" s="22" t="s">
        <v>2949</v>
      </c>
      <c r="D352" s="27">
        <f t="shared" si="53"/>
        <v>298840</v>
      </c>
      <c r="E352" s="35">
        <f t="shared" si="49"/>
        <v>220059</v>
      </c>
      <c r="F352" s="35">
        <f t="shared" si="50"/>
        <v>74380</v>
      </c>
      <c r="G352" s="35">
        <f t="shared" si="51"/>
        <v>4401</v>
      </c>
      <c r="H352" s="11">
        <v>0</v>
      </c>
      <c r="I352" s="92">
        <f t="shared" si="48"/>
        <v>0.77500000000000002</v>
      </c>
      <c r="J352" s="38"/>
      <c r="K352" s="89">
        <f t="shared" si="54"/>
        <v>298840</v>
      </c>
      <c r="L352" s="31">
        <v>31</v>
      </c>
      <c r="M352" s="31">
        <f t="shared" si="52"/>
        <v>1240</v>
      </c>
    </row>
    <row r="353" spans="1:13" ht="15.75" x14ac:dyDescent="0.25">
      <c r="A353" s="14" t="s">
        <v>2950</v>
      </c>
      <c r="B353" s="21" t="s">
        <v>1720</v>
      </c>
      <c r="C353" s="22" t="s">
        <v>2951</v>
      </c>
      <c r="D353" s="27">
        <f t="shared" si="53"/>
        <v>308480</v>
      </c>
      <c r="E353" s="35">
        <f t="shared" si="49"/>
        <v>227158</v>
      </c>
      <c r="F353" s="35">
        <f t="shared" si="50"/>
        <v>76779</v>
      </c>
      <c r="G353" s="35">
        <f t="shared" si="51"/>
        <v>4543</v>
      </c>
      <c r="H353" s="11">
        <v>0</v>
      </c>
      <c r="I353" s="92">
        <f t="shared" si="48"/>
        <v>0.8</v>
      </c>
      <c r="J353" s="38"/>
      <c r="K353" s="89">
        <f t="shared" si="54"/>
        <v>308480</v>
      </c>
      <c r="L353" s="31">
        <v>32</v>
      </c>
      <c r="M353" s="31">
        <f t="shared" si="52"/>
        <v>1280</v>
      </c>
    </row>
    <row r="354" spans="1:13" ht="15.75" x14ac:dyDescent="0.25">
      <c r="A354" s="14" t="s">
        <v>2952</v>
      </c>
      <c r="B354" s="21" t="s">
        <v>1723</v>
      </c>
      <c r="C354" s="22" t="s">
        <v>2953</v>
      </c>
      <c r="D354" s="27">
        <f t="shared" si="53"/>
        <v>318120</v>
      </c>
      <c r="E354" s="35">
        <f t="shared" si="49"/>
        <v>234256</v>
      </c>
      <c r="F354" s="35">
        <f t="shared" si="50"/>
        <v>79179</v>
      </c>
      <c r="G354" s="35">
        <f t="shared" si="51"/>
        <v>4685</v>
      </c>
      <c r="H354" s="11">
        <v>0</v>
      </c>
      <c r="I354" s="92">
        <f t="shared" si="48"/>
        <v>0.82499999999999996</v>
      </c>
      <c r="J354" s="38"/>
      <c r="K354" s="89">
        <f t="shared" si="54"/>
        <v>318120</v>
      </c>
      <c r="L354" s="31">
        <v>33</v>
      </c>
      <c r="M354" s="31">
        <f t="shared" si="52"/>
        <v>1320</v>
      </c>
    </row>
    <row r="355" spans="1:13" ht="15.75" x14ac:dyDescent="0.25">
      <c r="A355" s="14" t="s">
        <v>2954</v>
      </c>
      <c r="B355" s="21" t="s">
        <v>1726</v>
      </c>
      <c r="C355" s="22" t="s">
        <v>2955</v>
      </c>
      <c r="D355" s="27">
        <f t="shared" si="53"/>
        <v>327760</v>
      </c>
      <c r="E355" s="35">
        <f t="shared" si="49"/>
        <v>241355</v>
      </c>
      <c r="F355" s="35">
        <f t="shared" si="50"/>
        <v>81578</v>
      </c>
      <c r="G355" s="35">
        <f t="shared" si="51"/>
        <v>4827</v>
      </c>
      <c r="H355" s="11">
        <v>0</v>
      </c>
      <c r="I355" s="92">
        <f t="shared" si="48"/>
        <v>0.85</v>
      </c>
      <c r="J355" s="38"/>
      <c r="K355" s="89">
        <f t="shared" si="54"/>
        <v>327760</v>
      </c>
      <c r="L355" s="31">
        <v>34</v>
      </c>
      <c r="M355" s="31">
        <f t="shared" si="52"/>
        <v>1360</v>
      </c>
    </row>
    <row r="356" spans="1:13" ht="15.75" x14ac:dyDescent="0.25">
      <c r="A356" s="14" t="s">
        <v>2956</v>
      </c>
      <c r="B356" s="21" t="s">
        <v>1729</v>
      </c>
      <c r="C356" s="22" t="s">
        <v>2957</v>
      </c>
      <c r="D356" s="27">
        <f t="shared" si="53"/>
        <v>337400</v>
      </c>
      <c r="E356" s="35">
        <f t="shared" si="49"/>
        <v>248454</v>
      </c>
      <c r="F356" s="35">
        <f t="shared" si="50"/>
        <v>83977</v>
      </c>
      <c r="G356" s="35">
        <f t="shared" si="51"/>
        <v>4969</v>
      </c>
      <c r="H356" s="11">
        <v>0</v>
      </c>
      <c r="I356" s="92">
        <f t="shared" si="48"/>
        <v>0.875</v>
      </c>
      <c r="J356" s="38"/>
      <c r="K356" s="89">
        <f t="shared" si="54"/>
        <v>337400</v>
      </c>
      <c r="L356" s="31">
        <v>35</v>
      </c>
      <c r="M356" s="31">
        <f t="shared" si="52"/>
        <v>1400</v>
      </c>
    </row>
    <row r="357" spans="1:13" ht="15.75" x14ac:dyDescent="0.25">
      <c r="A357" s="14" t="s">
        <v>2958</v>
      </c>
      <c r="B357" s="21" t="s">
        <v>1732</v>
      </c>
      <c r="C357" s="22" t="s">
        <v>2959</v>
      </c>
      <c r="D357" s="27">
        <f t="shared" si="53"/>
        <v>347040</v>
      </c>
      <c r="E357" s="35">
        <f t="shared" si="49"/>
        <v>255552</v>
      </c>
      <c r="F357" s="35">
        <f t="shared" si="50"/>
        <v>86377</v>
      </c>
      <c r="G357" s="35">
        <f t="shared" si="51"/>
        <v>5111</v>
      </c>
      <c r="H357" s="11">
        <v>0</v>
      </c>
      <c r="I357" s="92">
        <f t="shared" si="48"/>
        <v>0.9</v>
      </c>
      <c r="J357" s="38"/>
      <c r="K357" s="89">
        <f t="shared" si="54"/>
        <v>347040</v>
      </c>
      <c r="L357" s="31">
        <v>36</v>
      </c>
      <c r="M357" s="31">
        <f t="shared" si="52"/>
        <v>1440</v>
      </c>
    </row>
    <row r="358" spans="1:13" ht="15.75" x14ac:dyDescent="0.25">
      <c r="A358" s="14" t="s">
        <v>2960</v>
      </c>
      <c r="B358" s="21" t="s">
        <v>1735</v>
      </c>
      <c r="C358" s="22" t="s">
        <v>2961</v>
      </c>
      <c r="D358" s="27">
        <f t="shared" si="53"/>
        <v>356680</v>
      </c>
      <c r="E358" s="35">
        <f t="shared" si="49"/>
        <v>262651</v>
      </c>
      <c r="F358" s="35">
        <f t="shared" si="50"/>
        <v>88776</v>
      </c>
      <c r="G358" s="35">
        <f t="shared" si="51"/>
        <v>5253</v>
      </c>
      <c r="H358" s="11">
        <v>0</v>
      </c>
      <c r="I358" s="92">
        <f t="shared" si="48"/>
        <v>0.92500000000000004</v>
      </c>
      <c r="J358" s="38"/>
      <c r="K358" s="89">
        <f t="shared" si="54"/>
        <v>356680</v>
      </c>
      <c r="L358" s="31">
        <v>37</v>
      </c>
      <c r="M358" s="31">
        <f t="shared" si="52"/>
        <v>1480</v>
      </c>
    </row>
    <row r="359" spans="1:13" ht="15.75" x14ac:dyDescent="0.25">
      <c r="A359" s="14" t="s">
        <v>2962</v>
      </c>
      <c r="B359" s="21" t="s">
        <v>1738</v>
      </c>
      <c r="C359" s="22" t="s">
        <v>2963</v>
      </c>
      <c r="D359" s="27">
        <f t="shared" si="53"/>
        <v>366320</v>
      </c>
      <c r="E359" s="35">
        <f t="shared" si="49"/>
        <v>269750</v>
      </c>
      <c r="F359" s="35">
        <f t="shared" si="50"/>
        <v>91175</v>
      </c>
      <c r="G359" s="35">
        <f t="shared" si="51"/>
        <v>5395</v>
      </c>
      <c r="H359" s="11">
        <v>0</v>
      </c>
      <c r="I359" s="92">
        <f t="shared" si="48"/>
        <v>0.95</v>
      </c>
      <c r="J359" s="38"/>
      <c r="K359" s="89">
        <f t="shared" si="54"/>
        <v>366320</v>
      </c>
      <c r="L359" s="31">
        <v>38</v>
      </c>
      <c r="M359" s="31">
        <f t="shared" si="52"/>
        <v>1520</v>
      </c>
    </row>
    <row r="360" spans="1:13" ht="15.75" x14ac:dyDescent="0.25">
      <c r="A360" s="14" t="s">
        <v>2964</v>
      </c>
      <c r="B360" s="21" t="s">
        <v>1741</v>
      </c>
      <c r="C360" s="22" t="s">
        <v>2965</v>
      </c>
      <c r="D360" s="27">
        <f t="shared" si="53"/>
        <v>375960</v>
      </c>
      <c r="E360" s="35">
        <f t="shared" si="49"/>
        <v>276848</v>
      </c>
      <c r="F360" s="35">
        <f t="shared" si="50"/>
        <v>93575</v>
      </c>
      <c r="G360" s="35">
        <f t="shared" si="51"/>
        <v>5537</v>
      </c>
      <c r="H360" s="11">
        <v>0</v>
      </c>
      <c r="I360" s="92">
        <f t="shared" si="48"/>
        <v>0.97499999999999998</v>
      </c>
      <c r="J360" s="38"/>
      <c r="K360" s="89">
        <f t="shared" si="54"/>
        <v>375960</v>
      </c>
      <c r="L360" s="31">
        <v>39</v>
      </c>
      <c r="M360" s="31">
        <f t="shared" si="52"/>
        <v>1560</v>
      </c>
    </row>
    <row r="361" spans="1:13" ht="15.75" x14ac:dyDescent="0.25">
      <c r="A361" s="14" t="s">
        <v>2966</v>
      </c>
      <c r="B361" s="21" t="s">
        <v>195</v>
      </c>
      <c r="C361" s="22" t="s">
        <v>2967</v>
      </c>
      <c r="D361" s="27">
        <f t="shared" si="53"/>
        <v>385600</v>
      </c>
      <c r="E361" s="35">
        <f t="shared" si="49"/>
        <v>283947</v>
      </c>
      <c r="F361" s="35">
        <f t="shared" si="50"/>
        <v>95974</v>
      </c>
      <c r="G361" s="35">
        <f t="shared" si="51"/>
        <v>5679</v>
      </c>
      <c r="H361" s="11">
        <v>0</v>
      </c>
      <c r="I361" s="92">
        <f t="shared" si="48"/>
        <v>1</v>
      </c>
      <c r="J361" s="38"/>
      <c r="K361" s="89">
        <f t="shared" si="54"/>
        <v>385600</v>
      </c>
      <c r="L361" s="31">
        <v>40</v>
      </c>
      <c r="M361" s="31">
        <f t="shared" si="52"/>
        <v>1600</v>
      </c>
    </row>
    <row r="362" spans="1:13" ht="15.75" x14ac:dyDescent="0.25">
      <c r="A362" s="14" t="s">
        <v>2968</v>
      </c>
      <c r="B362" s="21" t="s">
        <v>521</v>
      </c>
      <c r="C362" s="22" t="s">
        <v>2969</v>
      </c>
      <c r="D362" s="27">
        <f t="shared" si="53"/>
        <v>9640</v>
      </c>
      <c r="E362" s="35">
        <f t="shared" si="49"/>
        <v>7099</v>
      </c>
      <c r="F362" s="35">
        <f t="shared" si="50"/>
        <v>2399</v>
      </c>
      <c r="G362" s="35">
        <f t="shared" si="51"/>
        <v>142</v>
      </c>
      <c r="H362" s="11">
        <v>0</v>
      </c>
      <c r="I362" s="92">
        <f t="shared" si="48"/>
        <v>2.5000000000000001E-2</v>
      </c>
      <c r="J362" s="38"/>
      <c r="K362" s="89">
        <f t="shared" si="54"/>
        <v>9640</v>
      </c>
      <c r="L362" s="31">
        <v>1</v>
      </c>
      <c r="M362" s="31">
        <f>L362*40</f>
        <v>40</v>
      </c>
    </row>
    <row r="363" spans="1:13" ht="15.75" x14ac:dyDescent="0.25">
      <c r="A363" s="14" t="s">
        <v>2970</v>
      </c>
      <c r="B363" s="21" t="s">
        <v>523</v>
      </c>
      <c r="C363" s="22" t="s">
        <v>2971</v>
      </c>
      <c r="D363" s="27">
        <f t="shared" si="53"/>
        <v>19280</v>
      </c>
      <c r="E363" s="35">
        <f t="shared" si="49"/>
        <v>14197</v>
      </c>
      <c r="F363" s="35">
        <f t="shared" si="50"/>
        <v>4799</v>
      </c>
      <c r="G363" s="35">
        <f t="shared" si="51"/>
        <v>284</v>
      </c>
      <c r="H363" s="11">
        <v>0</v>
      </c>
      <c r="I363" s="92">
        <f t="shared" si="48"/>
        <v>0.05</v>
      </c>
      <c r="J363" s="38"/>
      <c r="K363" s="89">
        <f t="shared" si="54"/>
        <v>19280</v>
      </c>
      <c r="L363" s="31">
        <v>2</v>
      </c>
      <c r="M363" s="31">
        <f t="shared" ref="M363:M401" si="55">L363*40</f>
        <v>80</v>
      </c>
    </row>
    <row r="364" spans="1:13" ht="15.75" x14ac:dyDescent="0.25">
      <c r="A364" s="14" t="s">
        <v>2972</v>
      </c>
      <c r="B364" s="21" t="s">
        <v>525</v>
      </c>
      <c r="C364" s="22" t="s">
        <v>2973</v>
      </c>
      <c r="D364" s="27">
        <f t="shared" si="53"/>
        <v>28920</v>
      </c>
      <c r="E364" s="35">
        <f t="shared" si="49"/>
        <v>21296</v>
      </c>
      <c r="F364" s="35">
        <f t="shared" si="50"/>
        <v>7198</v>
      </c>
      <c r="G364" s="35">
        <f t="shared" si="51"/>
        <v>426</v>
      </c>
      <c r="H364" s="11">
        <v>0</v>
      </c>
      <c r="I364" s="92">
        <f t="shared" si="48"/>
        <v>7.4999999999999997E-2</v>
      </c>
      <c r="J364" s="38"/>
      <c r="K364" s="89">
        <f t="shared" si="54"/>
        <v>28920</v>
      </c>
      <c r="L364" s="31">
        <v>3</v>
      </c>
      <c r="M364" s="31">
        <f t="shared" si="55"/>
        <v>120</v>
      </c>
    </row>
    <row r="365" spans="1:13" ht="15.75" x14ac:dyDescent="0.25">
      <c r="A365" s="14" t="s">
        <v>2974</v>
      </c>
      <c r="B365" s="21" t="s">
        <v>527</v>
      </c>
      <c r="C365" s="22" t="s">
        <v>2975</v>
      </c>
      <c r="D365" s="27">
        <f t="shared" si="53"/>
        <v>38560</v>
      </c>
      <c r="E365" s="35">
        <f t="shared" si="49"/>
        <v>28395</v>
      </c>
      <c r="F365" s="35">
        <f t="shared" si="50"/>
        <v>9597</v>
      </c>
      <c r="G365" s="35">
        <f t="shared" si="51"/>
        <v>568</v>
      </c>
      <c r="H365" s="11">
        <v>0</v>
      </c>
      <c r="I365" s="92">
        <f t="shared" si="48"/>
        <v>0.1</v>
      </c>
      <c r="J365" s="38"/>
      <c r="K365" s="89">
        <f t="shared" si="54"/>
        <v>38560</v>
      </c>
      <c r="L365" s="31">
        <v>4</v>
      </c>
      <c r="M365" s="31">
        <f t="shared" si="55"/>
        <v>160</v>
      </c>
    </row>
    <row r="366" spans="1:13" ht="15.75" x14ac:dyDescent="0.25">
      <c r="A366" s="14" t="s">
        <v>2976</v>
      </c>
      <c r="B366" s="21" t="s">
        <v>529</v>
      </c>
      <c r="C366" s="22" t="s">
        <v>2977</v>
      </c>
      <c r="D366" s="27">
        <f t="shared" si="53"/>
        <v>48200</v>
      </c>
      <c r="E366" s="35">
        <f t="shared" si="49"/>
        <v>35493</v>
      </c>
      <c r="F366" s="35">
        <f t="shared" si="50"/>
        <v>11997</v>
      </c>
      <c r="G366" s="35">
        <f t="shared" si="51"/>
        <v>710</v>
      </c>
      <c r="H366" s="11">
        <v>0</v>
      </c>
      <c r="I366" s="92">
        <f t="shared" si="48"/>
        <v>0.125</v>
      </c>
      <c r="J366" s="38"/>
      <c r="K366" s="89">
        <f t="shared" si="54"/>
        <v>48200</v>
      </c>
      <c r="L366" s="31">
        <v>5</v>
      </c>
      <c r="M366" s="31">
        <f t="shared" si="55"/>
        <v>200</v>
      </c>
    </row>
    <row r="367" spans="1:13" ht="15.75" x14ac:dyDescent="0.25">
      <c r="A367" s="14" t="s">
        <v>2978</v>
      </c>
      <c r="B367" s="21" t="s">
        <v>531</v>
      </c>
      <c r="C367" s="22" t="s">
        <v>2979</v>
      </c>
      <c r="D367" s="27">
        <f t="shared" si="53"/>
        <v>57840</v>
      </c>
      <c r="E367" s="35">
        <f t="shared" si="49"/>
        <v>42592</v>
      </c>
      <c r="F367" s="35">
        <f t="shared" si="50"/>
        <v>14396</v>
      </c>
      <c r="G367" s="35">
        <f t="shared" si="51"/>
        <v>852</v>
      </c>
      <c r="H367" s="11">
        <v>0</v>
      </c>
      <c r="I367" s="92">
        <f t="shared" si="48"/>
        <v>0.15</v>
      </c>
      <c r="J367" s="38"/>
      <c r="K367" s="89">
        <f t="shared" si="54"/>
        <v>57840</v>
      </c>
      <c r="L367" s="31">
        <v>6</v>
      </c>
      <c r="M367" s="31">
        <f t="shared" si="55"/>
        <v>240</v>
      </c>
    </row>
    <row r="368" spans="1:13" ht="15.75" x14ac:dyDescent="0.25">
      <c r="A368" s="14" t="s">
        <v>2980</v>
      </c>
      <c r="B368" s="21" t="s">
        <v>533</v>
      </c>
      <c r="C368" s="22" t="s">
        <v>2981</v>
      </c>
      <c r="D368" s="27">
        <f t="shared" si="53"/>
        <v>67480</v>
      </c>
      <c r="E368" s="35">
        <f t="shared" si="49"/>
        <v>49691</v>
      </c>
      <c r="F368" s="35">
        <f t="shared" si="50"/>
        <v>16795</v>
      </c>
      <c r="G368" s="35">
        <f t="shared" si="51"/>
        <v>994</v>
      </c>
      <c r="H368" s="11">
        <v>0</v>
      </c>
      <c r="I368" s="92">
        <f t="shared" si="48"/>
        <v>0.17499999999999999</v>
      </c>
      <c r="J368" s="38"/>
      <c r="K368" s="89">
        <f t="shared" si="54"/>
        <v>67480</v>
      </c>
      <c r="L368" s="31">
        <v>7</v>
      </c>
      <c r="M368" s="31">
        <f t="shared" si="55"/>
        <v>280</v>
      </c>
    </row>
    <row r="369" spans="1:13" ht="15.75" x14ac:dyDescent="0.25">
      <c r="A369" s="14" t="s">
        <v>2982</v>
      </c>
      <c r="B369" s="21" t="s">
        <v>535</v>
      </c>
      <c r="C369" s="22" t="s">
        <v>2983</v>
      </c>
      <c r="D369" s="27">
        <f t="shared" si="53"/>
        <v>77120</v>
      </c>
      <c r="E369" s="35">
        <f t="shared" si="49"/>
        <v>56789</v>
      </c>
      <c r="F369" s="35">
        <f t="shared" si="50"/>
        <v>19195</v>
      </c>
      <c r="G369" s="35">
        <f t="shared" si="51"/>
        <v>1136</v>
      </c>
      <c r="H369" s="11">
        <v>0</v>
      </c>
      <c r="I369" s="92">
        <f t="shared" si="48"/>
        <v>0.2</v>
      </c>
      <c r="J369" s="38"/>
      <c r="K369" s="89">
        <f t="shared" si="54"/>
        <v>77120</v>
      </c>
      <c r="L369" s="31">
        <v>8</v>
      </c>
      <c r="M369" s="31">
        <f t="shared" si="55"/>
        <v>320</v>
      </c>
    </row>
    <row r="370" spans="1:13" ht="15.75" x14ac:dyDescent="0.25">
      <c r="A370" s="14" t="s">
        <v>2984</v>
      </c>
      <c r="B370" s="21" t="s">
        <v>537</v>
      </c>
      <c r="C370" s="22" t="s">
        <v>2985</v>
      </c>
      <c r="D370" s="27">
        <f t="shared" si="53"/>
        <v>86760</v>
      </c>
      <c r="E370" s="35">
        <f t="shared" si="49"/>
        <v>63888</v>
      </c>
      <c r="F370" s="35">
        <f t="shared" si="50"/>
        <v>21594</v>
      </c>
      <c r="G370" s="35">
        <f t="shared" si="51"/>
        <v>1278</v>
      </c>
      <c r="H370" s="11">
        <v>0</v>
      </c>
      <c r="I370" s="92">
        <f t="shared" si="48"/>
        <v>0.22500000000000001</v>
      </c>
      <c r="J370" s="38"/>
      <c r="K370" s="89">
        <f t="shared" si="54"/>
        <v>86760</v>
      </c>
      <c r="L370" s="31">
        <v>9</v>
      </c>
      <c r="M370" s="31">
        <f t="shared" si="55"/>
        <v>360</v>
      </c>
    </row>
    <row r="371" spans="1:13" ht="15.75" x14ac:dyDescent="0.25">
      <c r="A371" s="14" t="s">
        <v>2986</v>
      </c>
      <c r="B371" s="21" t="s">
        <v>539</v>
      </c>
      <c r="C371" s="22" t="s">
        <v>2987</v>
      </c>
      <c r="D371" s="27">
        <f t="shared" si="53"/>
        <v>96400</v>
      </c>
      <c r="E371" s="35">
        <f t="shared" si="49"/>
        <v>70987</v>
      </c>
      <c r="F371" s="35">
        <f t="shared" si="50"/>
        <v>23993</v>
      </c>
      <c r="G371" s="35">
        <f t="shared" si="51"/>
        <v>1420</v>
      </c>
      <c r="H371" s="11">
        <v>0</v>
      </c>
      <c r="I371" s="92">
        <f t="shared" si="48"/>
        <v>0.25</v>
      </c>
      <c r="J371" s="38"/>
      <c r="K371" s="89">
        <f t="shared" si="54"/>
        <v>96400</v>
      </c>
      <c r="L371" s="31">
        <v>10</v>
      </c>
      <c r="M371" s="31">
        <f t="shared" si="55"/>
        <v>400</v>
      </c>
    </row>
    <row r="372" spans="1:13" ht="15.75" x14ac:dyDescent="0.25">
      <c r="A372" s="14" t="s">
        <v>2988</v>
      </c>
      <c r="B372" s="21" t="s">
        <v>541</v>
      </c>
      <c r="C372" s="22" t="s">
        <v>2989</v>
      </c>
      <c r="D372" s="27">
        <f t="shared" si="53"/>
        <v>106040</v>
      </c>
      <c r="E372" s="35">
        <f t="shared" si="49"/>
        <v>78085</v>
      </c>
      <c r="F372" s="35">
        <f t="shared" si="50"/>
        <v>26393</v>
      </c>
      <c r="G372" s="35">
        <f t="shared" si="51"/>
        <v>1562</v>
      </c>
      <c r="H372" s="11">
        <v>0</v>
      </c>
      <c r="I372" s="92">
        <f t="shared" si="48"/>
        <v>0.27500000000000002</v>
      </c>
      <c r="J372" s="38"/>
      <c r="K372" s="89">
        <f t="shared" si="54"/>
        <v>106040</v>
      </c>
      <c r="L372" s="31">
        <v>11</v>
      </c>
      <c r="M372" s="31">
        <f t="shared" si="55"/>
        <v>440</v>
      </c>
    </row>
    <row r="373" spans="1:13" ht="15.75" x14ac:dyDescent="0.25">
      <c r="A373" s="14" t="s">
        <v>2990</v>
      </c>
      <c r="B373" s="21" t="s">
        <v>543</v>
      </c>
      <c r="C373" s="22" t="s">
        <v>2991</v>
      </c>
      <c r="D373" s="27">
        <f t="shared" si="53"/>
        <v>115680</v>
      </c>
      <c r="E373" s="35">
        <f t="shared" si="49"/>
        <v>85184</v>
      </c>
      <c r="F373" s="35">
        <f t="shared" si="50"/>
        <v>28792</v>
      </c>
      <c r="G373" s="35">
        <f t="shared" si="51"/>
        <v>1704</v>
      </c>
      <c r="H373" s="11">
        <v>0</v>
      </c>
      <c r="I373" s="92">
        <f t="shared" si="48"/>
        <v>0.3</v>
      </c>
      <c r="J373" s="38"/>
      <c r="K373" s="89">
        <f t="shared" si="54"/>
        <v>115680</v>
      </c>
      <c r="L373" s="31">
        <v>12</v>
      </c>
      <c r="M373" s="31">
        <f t="shared" si="55"/>
        <v>480</v>
      </c>
    </row>
    <row r="374" spans="1:13" ht="15.75" x14ac:dyDescent="0.25">
      <c r="A374" s="14" t="s">
        <v>2992</v>
      </c>
      <c r="B374" s="21" t="s">
        <v>545</v>
      </c>
      <c r="C374" s="22" t="s">
        <v>2993</v>
      </c>
      <c r="D374" s="27">
        <f t="shared" si="53"/>
        <v>125320</v>
      </c>
      <c r="E374" s="35">
        <f t="shared" si="49"/>
        <v>92283</v>
      </c>
      <c r="F374" s="35">
        <f t="shared" si="50"/>
        <v>31191</v>
      </c>
      <c r="G374" s="35">
        <f t="shared" si="51"/>
        <v>1846</v>
      </c>
      <c r="H374" s="11">
        <v>0</v>
      </c>
      <c r="I374" s="92">
        <f t="shared" si="48"/>
        <v>0.32500000000000001</v>
      </c>
      <c r="J374" s="38"/>
      <c r="K374" s="89">
        <f t="shared" si="54"/>
        <v>125320</v>
      </c>
      <c r="L374" s="31">
        <v>13</v>
      </c>
      <c r="M374" s="31">
        <f t="shared" si="55"/>
        <v>520</v>
      </c>
    </row>
    <row r="375" spans="1:13" ht="15.75" x14ac:dyDescent="0.25">
      <c r="A375" s="14" t="s">
        <v>2994</v>
      </c>
      <c r="B375" s="21" t="s">
        <v>547</v>
      </c>
      <c r="C375" s="22" t="s">
        <v>2995</v>
      </c>
      <c r="D375" s="27">
        <f t="shared" si="53"/>
        <v>134960</v>
      </c>
      <c r="E375" s="35">
        <f t="shared" si="49"/>
        <v>99381</v>
      </c>
      <c r="F375" s="35">
        <f t="shared" si="50"/>
        <v>33591</v>
      </c>
      <c r="G375" s="35">
        <f t="shared" si="51"/>
        <v>1988</v>
      </c>
      <c r="H375" s="11">
        <v>0</v>
      </c>
      <c r="I375" s="92">
        <f t="shared" si="48"/>
        <v>0.35</v>
      </c>
      <c r="J375" s="38"/>
      <c r="K375" s="89">
        <f t="shared" si="54"/>
        <v>134960</v>
      </c>
      <c r="L375" s="31">
        <v>14</v>
      </c>
      <c r="M375" s="31">
        <f t="shared" si="55"/>
        <v>560</v>
      </c>
    </row>
    <row r="376" spans="1:13" ht="15.75" x14ac:dyDescent="0.25">
      <c r="A376" s="14" t="s">
        <v>2996</v>
      </c>
      <c r="B376" s="21" t="s">
        <v>549</v>
      </c>
      <c r="C376" s="22" t="s">
        <v>2997</v>
      </c>
      <c r="D376" s="27">
        <f t="shared" si="53"/>
        <v>144600</v>
      </c>
      <c r="E376" s="35">
        <f t="shared" si="49"/>
        <v>106480</v>
      </c>
      <c r="F376" s="35">
        <f t="shared" si="50"/>
        <v>35990</v>
      </c>
      <c r="G376" s="35">
        <f t="shared" si="51"/>
        <v>2130</v>
      </c>
      <c r="H376" s="11">
        <v>0</v>
      </c>
      <c r="I376" s="92">
        <f t="shared" si="48"/>
        <v>0.375</v>
      </c>
      <c r="J376" s="38"/>
      <c r="K376" s="89">
        <f t="shared" si="54"/>
        <v>144600</v>
      </c>
      <c r="L376" s="31">
        <v>15</v>
      </c>
      <c r="M376" s="31">
        <f t="shared" si="55"/>
        <v>600</v>
      </c>
    </row>
    <row r="377" spans="1:13" ht="15.75" x14ac:dyDescent="0.25">
      <c r="A377" s="14" t="s">
        <v>2998</v>
      </c>
      <c r="B377" s="21" t="s">
        <v>551</v>
      </c>
      <c r="C377" s="22" t="s">
        <v>2999</v>
      </c>
      <c r="D377" s="27">
        <f t="shared" si="53"/>
        <v>154240</v>
      </c>
      <c r="E377" s="35">
        <f t="shared" si="49"/>
        <v>113579</v>
      </c>
      <c r="F377" s="35">
        <f t="shared" si="50"/>
        <v>38389</v>
      </c>
      <c r="G377" s="35">
        <f t="shared" si="51"/>
        <v>2272</v>
      </c>
      <c r="H377" s="11">
        <v>0</v>
      </c>
      <c r="I377" s="92">
        <f t="shared" si="48"/>
        <v>0.4</v>
      </c>
      <c r="J377" s="38"/>
      <c r="K377" s="89">
        <f t="shared" si="54"/>
        <v>154240</v>
      </c>
      <c r="L377" s="31">
        <v>16</v>
      </c>
      <c r="M377" s="31">
        <f t="shared" si="55"/>
        <v>640</v>
      </c>
    </row>
    <row r="378" spans="1:13" ht="15.75" x14ac:dyDescent="0.25">
      <c r="A378" s="14" t="s">
        <v>3000</v>
      </c>
      <c r="B378" s="21" t="s">
        <v>553</v>
      </c>
      <c r="C378" s="22" t="s">
        <v>3001</v>
      </c>
      <c r="D378" s="27">
        <f t="shared" si="53"/>
        <v>163880</v>
      </c>
      <c r="E378" s="35">
        <f t="shared" si="49"/>
        <v>120677</v>
      </c>
      <c r="F378" s="35">
        <f t="shared" si="50"/>
        <v>40789</v>
      </c>
      <c r="G378" s="35">
        <f t="shared" si="51"/>
        <v>2414</v>
      </c>
      <c r="H378" s="11">
        <v>0</v>
      </c>
      <c r="I378" s="92">
        <f t="shared" si="48"/>
        <v>0.42499999999999999</v>
      </c>
      <c r="J378" s="38"/>
      <c r="K378" s="89">
        <f t="shared" si="54"/>
        <v>163880</v>
      </c>
      <c r="L378" s="31">
        <v>17</v>
      </c>
      <c r="M378" s="31">
        <f t="shared" si="55"/>
        <v>680</v>
      </c>
    </row>
    <row r="379" spans="1:13" ht="15.75" x14ac:dyDescent="0.25">
      <c r="A379" s="14" t="s">
        <v>3002</v>
      </c>
      <c r="B379" s="21" t="s">
        <v>555</v>
      </c>
      <c r="C379" s="22" t="s">
        <v>3003</v>
      </c>
      <c r="D379" s="27">
        <f t="shared" si="53"/>
        <v>173520</v>
      </c>
      <c r="E379" s="35">
        <f t="shared" si="49"/>
        <v>127776</v>
      </c>
      <c r="F379" s="35">
        <f t="shared" si="50"/>
        <v>43188</v>
      </c>
      <c r="G379" s="35">
        <f t="shared" si="51"/>
        <v>2556</v>
      </c>
      <c r="H379" s="11">
        <v>0</v>
      </c>
      <c r="I379" s="92">
        <f t="shared" si="48"/>
        <v>0.45</v>
      </c>
      <c r="J379" s="38"/>
      <c r="K379" s="89">
        <f t="shared" si="54"/>
        <v>173520</v>
      </c>
      <c r="L379" s="31">
        <v>18</v>
      </c>
      <c r="M379" s="31">
        <f t="shared" si="55"/>
        <v>720</v>
      </c>
    </row>
    <row r="380" spans="1:13" ht="15.75" x14ac:dyDescent="0.25">
      <c r="A380" s="14" t="s">
        <v>3004</v>
      </c>
      <c r="B380" s="21" t="s">
        <v>557</v>
      </c>
      <c r="C380" s="22" t="s">
        <v>3005</v>
      </c>
      <c r="D380" s="27">
        <f t="shared" si="53"/>
        <v>183160</v>
      </c>
      <c r="E380" s="35">
        <f t="shared" si="49"/>
        <v>134875</v>
      </c>
      <c r="F380" s="35">
        <f t="shared" si="50"/>
        <v>45588</v>
      </c>
      <c r="G380" s="35">
        <f t="shared" si="51"/>
        <v>2697</v>
      </c>
      <c r="H380" s="11">
        <v>0</v>
      </c>
      <c r="I380" s="92">
        <f t="shared" si="48"/>
        <v>0.47499999999999998</v>
      </c>
      <c r="J380" s="38"/>
      <c r="K380" s="89">
        <f t="shared" si="54"/>
        <v>183160</v>
      </c>
      <c r="L380" s="31">
        <v>19</v>
      </c>
      <c r="M380" s="31">
        <f t="shared" si="55"/>
        <v>760</v>
      </c>
    </row>
    <row r="381" spans="1:13" ht="15.75" x14ac:dyDescent="0.25">
      <c r="A381" s="14" t="s">
        <v>3006</v>
      </c>
      <c r="B381" s="21" t="s">
        <v>559</v>
      </c>
      <c r="C381" s="22" t="s">
        <v>3007</v>
      </c>
      <c r="D381" s="27">
        <f t="shared" si="53"/>
        <v>192800</v>
      </c>
      <c r="E381" s="35">
        <f t="shared" si="49"/>
        <v>141973</v>
      </c>
      <c r="F381" s="35">
        <f t="shared" si="50"/>
        <v>47988</v>
      </c>
      <c r="G381" s="35">
        <f t="shared" si="51"/>
        <v>2839</v>
      </c>
      <c r="H381" s="11">
        <v>0</v>
      </c>
      <c r="I381" s="92">
        <f t="shared" si="48"/>
        <v>0.5</v>
      </c>
      <c r="J381" s="38"/>
      <c r="K381" s="89">
        <f t="shared" si="54"/>
        <v>192800</v>
      </c>
      <c r="L381" s="31">
        <v>20</v>
      </c>
      <c r="M381" s="31">
        <f t="shared" si="55"/>
        <v>800</v>
      </c>
    </row>
    <row r="382" spans="1:13" ht="15.75" x14ac:dyDescent="0.25">
      <c r="A382" s="14" t="s">
        <v>3008</v>
      </c>
      <c r="B382" s="21" t="s">
        <v>561</v>
      </c>
      <c r="C382" s="22" t="s">
        <v>3009</v>
      </c>
      <c r="D382" s="27">
        <f t="shared" si="53"/>
        <v>202440</v>
      </c>
      <c r="E382" s="35">
        <f t="shared" si="49"/>
        <v>149072</v>
      </c>
      <c r="F382" s="35">
        <f t="shared" si="50"/>
        <v>50387</v>
      </c>
      <c r="G382" s="35">
        <f t="shared" si="51"/>
        <v>2981</v>
      </c>
      <c r="H382" s="11">
        <v>0</v>
      </c>
      <c r="I382" s="92">
        <f t="shared" si="48"/>
        <v>0.52500000000000002</v>
      </c>
      <c r="J382" s="38"/>
      <c r="K382" s="89">
        <f t="shared" si="54"/>
        <v>202440</v>
      </c>
      <c r="L382" s="31">
        <v>21</v>
      </c>
      <c r="M382" s="31">
        <f t="shared" si="55"/>
        <v>840</v>
      </c>
    </row>
    <row r="383" spans="1:13" ht="15.75" x14ac:dyDescent="0.25">
      <c r="A383" s="14" t="s">
        <v>3010</v>
      </c>
      <c r="B383" s="21" t="s">
        <v>563</v>
      </c>
      <c r="C383" s="22" t="s">
        <v>3011</v>
      </c>
      <c r="D383" s="27">
        <f t="shared" si="53"/>
        <v>212080</v>
      </c>
      <c r="E383" s="35">
        <f t="shared" si="49"/>
        <v>156171</v>
      </c>
      <c r="F383" s="35">
        <f t="shared" si="50"/>
        <v>52786</v>
      </c>
      <c r="G383" s="35">
        <f t="shared" si="51"/>
        <v>3123</v>
      </c>
      <c r="H383" s="11">
        <v>0</v>
      </c>
      <c r="I383" s="92">
        <f t="shared" si="48"/>
        <v>0.55000000000000004</v>
      </c>
      <c r="J383" s="38"/>
      <c r="K383" s="89">
        <f t="shared" si="54"/>
        <v>212080</v>
      </c>
      <c r="L383" s="31">
        <v>22</v>
      </c>
      <c r="M383" s="31">
        <f t="shared" si="55"/>
        <v>880</v>
      </c>
    </row>
    <row r="384" spans="1:13" ht="15.75" x14ac:dyDescent="0.25">
      <c r="A384" s="14" t="s">
        <v>3012</v>
      </c>
      <c r="B384" s="21" t="s">
        <v>565</v>
      </c>
      <c r="C384" s="22" t="s">
        <v>3013</v>
      </c>
      <c r="D384" s="27">
        <f t="shared" si="53"/>
        <v>221720</v>
      </c>
      <c r="E384" s="35">
        <f t="shared" si="49"/>
        <v>163270</v>
      </c>
      <c r="F384" s="35">
        <f t="shared" si="50"/>
        <v>55185</v>
      </c>
      <c r="G384" s="35">
        <f t="shared" si="51"/>
        <v>3265</v>
      </c>
      <c r="H384" s="11">
        <v>0</v>
      </c>
      <c r="I384" s="92">
        <f t="shared" si="48"/>
        <v>0.57499999999999996</v>
      </c>
      <c r="J384" s="38"/>
      <c r="K384" s="89">
        <f t="shared" si="54"/>
        <v>221720</v>
      </c>
      <c r="L384" s="31">
        <v>23</v>
      </c>
      <c r="M384" s="31">
        <f t="shared" si="55"/>
        <v>920</v>
      </c>
    </row>
    <row r="385" spans="1:13" ht="15.75" x14ac:dyDescent="0.25">
      <c r="A385" s="14" t="s">
        <v>3014</v>
      </c>
      <c r="B385" s="21" t="s">
        <v>567</v>
      </c>
      <c r="C385" s="22" t="s">
        <v>3015</v>
      </c>
      <c r="D385" s="27">
        <f t="shared" si="53"/>
        <v>231360</v>
      </c>
      <c r="E385" s="35">
        <f t="shared" si="49"/>
        <v>170368</v>
      </c>
      <c r="F385" s="35">
        <f t="shared" si="50"/>
        <v>57585</v>
      </c>
      <c r="G385" s="35">
        <f t="shared" si="51"/>
        <v>3407</v>
      </c>
      <c r="H385" s="11">
        <v>0</v>
      </c>
      <c r="I385" s="92">
        <f t="shared" si="48"/>
        <v>0.6</v>
      </c>
      <c r="J385" s="38"/>
      <c r="K385" s="89">
        <f t="shared" si="54"/>
        <v>231360</v>
      </c>
      <c r="L385" s="31">
        <v>24</v>
      </c>
      <c r="M385" s="31">
        <f t="shared" si="55"/>
        <v>960</v>
      </c>
    </row>
    <row r="386" spans="1:13" ht="15.75" x14ac:dyDescent="0.25">
      <c r="A386" s="14" t="s">
        <v>3016</v>
      </c>
      <c r="B386" s="21" t="s">
        <v>569</v>
      </c>
      <c r="C386" s="22" t="s">
        <v>3017</v>
      </c>
      <c r="D386" s="27">
        <f t="shared" si="53"/>
        <v>241000</v>
      </c>
      <c r="E386" s="35">
        <f t="shared" si="49"/>
        <v>177467</v>
      </c>
      <c r="F386" s="35">
        <f t="shared" si="50"/>
        <v>59984</v>
      </c>
      <c r="G386" s="35">
        <f t="shared" si="51"/>
        <v>3549</v>
      </c>
      <c r="H386" s="11">
        <v>0</v>
      </c>
      <c r="I386" s="92">
        <f t="shared" ref="I386:I401" si="56">L386/40</f>
        <v>0.625</v>
      </c>
      <c r="J386" s="38"/>
      <c r="K386" s="89">
        <f t="shared" si="54"/>
        <v>241000</v>
      </c>
      <c r="L386" s="31">
        <v>25</v>
      </c>
      <c r="M386" s="31">
        <f t="shared" si="55"/>
        <v>1000</v>
      </c>
    </row>
    <row r="387" spans="1:13" ht="15.75" x14ac:dyDescent="0.25">
      <c r="A387" s="14" t="s">
        <v>3018</v>
      </c>
      <c r="B387" s="21" t="s">
        <v>571</v>
      </c>
      <c r="C387" s="22" t="s">
        <v>3019</v>
      </c>
      <c r="D387" s="27">
        <f t="shared" si="53"/>
        <v>250640</v>
      </c>
      <c r="E387" s="35">
        <f t="shared" ref="E387:E450" si="57">ROUND($D387*100/135.8,0)</f>
        <v>184566</v>
      </c>
      <c r="F387" s="35">
        <f t="shared" ref="F387:F450" si="58">D387-E387-G387</f>
        <v>62383</v>
      </c>
      <c r="G387" s="35">
        <f t="shared" ref="G387:G450" si="59">ROUND($D387*2/135.8,0)</f>
        <v>3691</v>
      </c>
      <c r="H387" s="11">
        <v>0</v>
      </c>
      <c r="I387" s="92">
        <f t="shared" si="56"/>
        <v>0.65</v>
      </c>
      <c r="J387" s="38"/>
      <c r="K387" s="89">
        <f t="shared" si="54"/>
        <v>250640</v>
      </c>
      <c r="L387" s="31">
        <v>26</v>
      </c>
      <c r="M387" s="31">
        <f t="shared" si="55"/>
        <v>1040</v>
      </c>
    </row>
    <row r="388" spans="1:13" ht="15.75" x14ac:dyDescent="0.25">
      <c r="A388" s="14" t="s">
        <v>3020</v>
      </c>
      <c r="B388" s="21" t="s">
        <v>573</v>
      </c>
      <c r="C388" s="22" t="s">
        <v>3021</v>
      </c>
      <c r="D388" s="27">
        <f t="shared" si="53"/>
        <v>260280</v>
      </c>
      <c r="E388" s="35">
        <f t="shared" si="57"/>
        <v>191664</v>
      </c>
      <c r="F388" s="35">
        <f t="shared" si="58"/>
        <v>64783</v>
      </c>
      <c r="G388" s="35">
        <f t="shared" si="59"/>
        <v>3833</v>
      </c>
      <c r="H388" s="11">
        <v>0</v>
      </c>
      <c r="I388" s="92">
        <f t="shared" si="56"/>
        <v>0.67500000000000004</v>
      </c>
      <c r="J388" s="38"/>
      <c r="K388" s="89">
        <f t="shared" si="54"/>
        <v>260280</v>
      </c>
      <c r="L388" s="31">
        <v>27</v>
      </c>
      <c r="M388" s="31">
        <f t="shared" si="55"/>
        <v>1080</v>
      </c>
    </row>
    <row r="389" spans="1:13" ht="15.75" x14ac:dyDescent="0.25">
      <c r="A389" s="14" t="s">
        <v>3022</v>
      </c>
      <c r="B389" s="21" t="s">
        <v>575</v>
      </c>
      <c r="C389" s="22" t="s">
        <v>3023</v>
      </c>
      <c r="D389" s="27">
        <f t="shared" si="53"/>
        <v>269920</v>
      </c>
      <c r="E389" s="35">
        <f t="shared" si="57"/>
        <v>198763</v>
      </c>
      <c r="F389" s="35">
        <f t="shared" si="58"/>
        <v>67182</v>
      </c>
      <c r="G389" s="35">
        <f t="shared" si="59"/>
        <v>3975</v>
      </c>
      <c r="H389" s="11">
        <v>0</v>
      </c>
      <c r="I389" s="92">
        <f t="shared" si="56"/>
        <v>0.7</v>
      </c>
      <c r="J389" s="38"/>
      <c r="K389" s="89">
        <f t="shared" si="54"/>
        <v>269920</v>
      </c>
      <c r="L389" s="31">
        <v>28</v>
      </c>
      <c r="M389" s="31">
        <f t="shared" si="55"/>
        <v>1120</v>
      </c>
    </row>
    <row r="390" spans="1:13" ht="15.75" x14ac:dyDescent="0.25">
      <c r="A390" s="14" t="s">
        <v>3024</v>
      </c>
      <c r="B390" s="21" t="s">
        <v>577</v>
      </c>
      <c r="C390" s="22" t="s">
        <v>3025</v>
      </c>
      <c r="D390" s="27">
        <f t="shared" si="53"/>
        <v>279560</v>
      </c>
      <c r="E390" s="35">
        <f t="shared" si="57"/>
        <v>205862</v>
      </c>
      <c r="F390" s="35">
        <f t="shared" si="58"/>
        <v>69581</v>
      </c>
      <c r="G390" s="35">
        <f t="shared" si="59"/>
        <v>4117</v>
      </c>
      <c r="H390" s="11">
        <v>0</v>
      </c>
      <c r="I390" s="92">
        <f t="shared" si="56"/>
        <v>0.72499999999999998</v>
      </c>
      <c r="J390" s="38"/>
      <c r="K390" s="89">
        <f t="shared" si="54"/>
        <v>279560</v>
      </c>
      <c r="L390" s="31">
        <v>29</v>
      </c>
      <c r="M390" s="31">
        <f t="shared" si="55"/>
        <v>1160</v>
      </c>
    </row>
    <row r="391" spans="1:13" ht="15.75" x14ac:dyDescent="0.25">
      <c r="A391" s="14" t="s">
        <v>3026</v>
      </c>
      <c r="B391" s="21" t="s">
        <v>579</v>
      </c>
      <c r="C391" s="22" t="s">
        <v>3027</v>
      </c>
      <c r="D391" s="27">
        <f t="shared" si="53"/>
        <v>289200</v>
      </c>
      <c r="E391" s="35">
        <f t="shared" si="57"/>
        <v>212960</v>
      </c>
      <c r="F391" s="35">
        <f t="shared" si="58"/>
        <v>71981</v>
      </c>
      <c r="G391" s="35">
        <f t="shared" si="59"/>
        <v>4259</v>
      </c>
      <c r="H391" s="11">
        <v>0</v>
      </c>
      <c r="I391" s="92">
        <f t="shared" si="56"/>
        <v>0.75</v>
      </c>
      <c r="J391" s="38"/>
      <c r="K391" s="89">
        <f t="shared" si="54"/>
        <v>289200</v>
      </c>
      <c r="L391" s="31">
        <v>30</v>
      </c>
      <c r="M391" s="31">
        <f t="shared" si="55"/>
        <v>1200</v>
      </c>
    </row>
    <row r="392" spans="1:13" ht="15.75" x14ac:dyDescent="0.25">
      <c r="A392" s="14" t="s">
        <v>3028</v>
      </c>
      <c r="B392" s="21" t="s">
        <v>581</v>
      </c>
      <c r="C392" s="22" t="s">
        <v>3029</v>
      </c>
      <c r="D392" s="27">
        <f t="shared" si="53"/>
        <v>298840</v>
      </c>
      <c r="E392" s="35">
        <f t="shared" si="57"/>
        <v>220059</v>
      </c>
      <c r="F392" s="35">
        <f t="shared" si="58"/>
        <v>74380</v>
      </c>
      <c r="G392" s="35">
        <f t="shared" si="59"/>
        <v>4401</v>
      </c>
      <c r="H392" s="11">
        <v>0</v>
      </c>
      <c r="I392" s="92">
        <f t="shared" si="56"/>
        <v>0.77500000000000002</v>
      </c>
      <c r="J392" s="38"/>
      <c r="K392" s="89">
        <f t="shared" si="54"/>
        <v>298840</v>
      </c>
      <c r="L392" s="31">
        <v>31</v>
      </c>
      <c r="M392" s="31">
        <f t="shared" si="55"/>
        <v>1240</v>
      </c>
    </row>
    <row r="393" spans="1:13" ht="15.75" x14ac:dyDescent="0.25">
      <c r="A393" s="14" t="s">
        <v>3030</v>
      </c>
      <c r="B393" s="21" t="s">
        <v>583</v>
      </c>
      <c r="C393" s="22" t="s">
        <v>3031</v>
      </c>
      <c r="D393" s="27">
        <f t="shared" si="53"/>
        <v>308480</v>
      </c>
      <c r="E393" s="35">
        <f t="shared" si="57"/>
        <v>227158</v>
      </c>
      <c r="F393" s="35">
        <f t="shared" si="58"/>
        <v>76779</v>
      </c>
      <c r="G393" s="35">
        <f t="shared" si="59"/>
        <v>4543</v>
      </c>
      <c r="H393" s="11">
        <v>0</v>
      </c>
      <c r="I393" s="92">
        <f t="shared" si="56"/>
        <v>0.8</v>
      </c>
      <c r="J393" s="38"/>
      <c r="K393" s="89">
        <f t="shared" si="54"/>
        <v>308480</v>
      </c>
      <c r="L393" s="31">
        <v>32</v>
      </c>
      <c r="M393" s="31">
        <f t="shared" si="55"/>
        <v>1280</v>
      </c>
    </row>
    <row r="394" spans="1:13" ht="15.75" x14ac:dyDescent="0.25">
      <c r="A394" s="14" t="s">
        <v>3032</v>
      </c>
      <c r="B394" s="21" t="s">
        <v>585</v>
      </c>
      <c r="C394" s="22" t="s">
        <v>3033</v>
      </c>
      <c r="D394" s="27">
        <f t="shared" si="53"/>
        <v>318120</v>
      </c>
      <c r="E394" s="35">
        <f t="shared" si="57"/>
        <v>234256</v>
      </c>
      <c r="F394" s="35">
        <f t="shared" si="58"/>
        <v>79179</v>
      </c>
      <c r="G394" s="35">
        <f t="shared" si="59"/>
        <v>4685</v>
      </c>
      <c r="H394" s="11">
        <v>0</v>
      </c>
      <c r="I394" s="92">
        <f t="shared" si="56"/>
        <v>0.82499999999999996</v>
      </c>
      <c r="J394" s="38"/>
      <c r="K394" s="89">
        <f t="shared" si="54"/>
        <v>318120</v>
      </c>
      <c r="L394" s="31">
        <v>33</v>
      </c>
      <c r="M394" s="31">
        <f t="shared" si="55"/>
        <v>1320</v>
      </c>
    </row>
    <row r="395" spans="1:13" ht="15.75" x14ac:dyDescent="0.25">
      <c r="A395" s="14" t="s">
        <v>3034</v>
      </c>
      <c r="B395" s="21" t="s">
        <v>587</v>
      </c>
      <c r="C395" s="22" t="s">
        <v>3035</v>
      </c>
      <c r="D395" s="27">
        <f t="shared" si="53"/>
        <v>327760</v>
      </c>
      <c r="E395" s="35">
        <f t="shared" si="57"/>
        <v>241355</v>
      </c>
      <c r="F395" s="35">
        <f t="shared" si="58"/>
        <v>81578</v>
      </c>
      <c r="G395" s="35">
        <f t="shared" si="59"/>
        <v>4827</v>
      </c>
      <c r="H395" s="11">
        <v>0</v>
      </c>
      <c r="I395" s="92">
        <f t="shared" si="56"/>
        <v>0.85</v>
      </c>
      <c r="J395" s="38"/>
      <c r="K395" s="89">
        <f t="shared" si="54"/>
        <v>327760</v>
      </c>
      <c r="L395" s="31">
        <v>34</v>
      </c>
      <c r="M395" s="31">
        <f t="shared" si="55"/>
        <v>1360</v>
      </c>
    </row>
    <row r="396" spans="1:13" ht="15.75" x14ac:dyDescent="0.25">
      <c r="A396" s="14" t="s">
        <v>3036</v>
      </c>
      <c r="B396" s="21" t="s">
        <v>589</v>
      </c>
      <c r="C396" s="22" t="s">
        <v>3037</v>
      </c>
      <c r="D396" s="27">
        <f t="shared" si="53"/>
        <v>337400</v>
      </c>
      <c r="E396" s="35">
        <f t="shared" si="57"/>
        <v>248454</v>
      </c>
      <c r="F396" s="35">
        <f t="shared" si="58"/>
        <v>83977</v>
      </c>
      <c r="G396" s="35">
        <f t="shared" si="59"/>
        <v>4969</v>
      </c>
      <c r="H396" s="11">
        <v>0</v>
      </c>
      <c r="I396" s="92">
        <f t="shared" si="56"/>
        <v>0.875</v>
      </c>
      <c r="J396" s="38"/>
      <c r="K396" s="89">
        <f t="shared" si="54"/>
        <v>337400</v>
      </c>
      <c r="L396" s="31">
        <v>35</v>
      </c>
      <c r="M396" s="31">
        <f t="shared" si="55"/>
        <v>1400</v>
      </c>
    </row>
    <row r="397" spans="1:13" ht="15.75" x14ac:dyDescent="0.25">
      <c r="A397" s="14" t="s">
        <v>3038</v>
      </c>
      <c r="B397" s="21" t="s">
        <v>591</v>
      </c>
      <c r="C397" s="22" t="s">
        <v>3039</v>
      </c>
      <c r="D397" s="27">
        <f t="shared" si="53"/>
        <v>347040</v>
      </c>
      <c r="E397" s="35">
        <f t="shared" si="57"/>
        <v>255552</v>
      </c>
      <c r="F397" s="35">
        <f t="shared" si="58"/>
        <v>86377</v>
      </c>
      <c r="G397" s="35">
        <f t="shared" si="59"/>
        <v>5111</v>
      </c>
      <c r="H397" s="11">
        <v>0</v>
      </c>
      <c r="I397" s="92">
        <f t="shared" si="56"/>
        <v>0.9</v>
      </c>
      <c r="J397" s="38"/>
      <c r="K397" s="89">
        <f t="shared" si="54"/>
        <v>347040</v>
      </c>
      <c r="L397" s="31">
        <v>36</v>
      </c>
      <c r="M397" s="31">
        <f t="shared" si="55"/>
        <v>1440</v>
      </c>
    </row>
    <row r="398" spans="1:13" ht="15.75" x14ac:dyDescent="0.25">
      <c r="A398" s="14" t="s">
        <v>3040</v>
      </c>
      <c r="B398" s="21" t="s">
        <v>593</v>
      </c>
      <c r="C398" s="22" t="s">
        <v>3041</v>
      </c>
      <c r="D398" s="27">
        <f t="shared" si="53"/>
        <v>356680</v>
      </c>
      <c r="E398" s="35">
        <f t="shared" si="57"/>
        <v>262651</v>
      </c>
      <c r="F398" s="35">
        <f t="shared" si="58"/>
        <v>88776</v>
      </c>
      <c r="G398" s="35">
        <f t="shared" si="59"/>
        <v>5253</v>
      </c>
      <c r="H398" s="11">
        <v>0</v>
      </c>
      <c r="I398" s="92">
        <f t="shared" si="56"/>
        <v>0.92500000000000004</v>
      </c>
      <c r="J398" s="38"/>
      <c r="K398" s="89">
        <f t="shared" si="54"/>
        <v>356680</v>
      </c>
      <c r="L398" s="31">
        <v>37</v>
      </c>
      <c r="M398" s="31">
        <f t="shared" si="55"/>
        <v>1480</v>
      </c>
    </row>
    <row r="399" spans="1:13" ht="15.75" x14ac:dyDescent="0.25">
      <c r="A399" s="14" t="s">
        <v>3042</v>
      </c>
      <c r="B399" s="21" t="s">
        <v>595</v>
      </c>
      <c r="C399" s="22" t="s">
        <v>3043</v>
      </c>
      <c r="D399" s="27">
        <f t="shared" si="53"/>
        <v>366320</v>
      </c>
      <c r="E399" s="35">
        <f t="shared" si="57"/>
        <v>269750</v>
      </c>
      <c r="F399" s="35">
        <f t="shared" si="58"/>
        <v>91175</v>
      </c>
      <c r="G399" s="35">
        <f t="shared" si="59"/>
        <v>5395</v>
      </c>
      <c r="H399" s="11">
        <v>0</v>
      </c>
      <c r="I399" s="92">
        <f t="shared" si="56"/>
        <v>0.95</v>
      </c>
      <c r="J399" s="38"/>
      <c r="K399" s="89">
        <f t="shared" si="54"/>
        <v>366320</v>
      </c>
      <c r="L399" s="31">
        <v>38</v>
      </c>
      <c r="M399" s="31">
        <f t="shared" si="55"/>
        <v>1520</v>
      </c>
    </row>
    <row r="400" spans="1:13" ht="15.75" x14ac:dyDescent="0.25">
      <c r="A400" s="14" t="s">
        <v>3044</v>
      </c>
      <c r="B400" s="21" t="s">
        <v>597</v>
      </c>
      <c r="C400" s="22" t="s">
        <v>3045</v>
      </c>
      <c r="D400" s="27">
        <f t="shared" si="53"/>
        <v>375960</v>
      </c>
      <c r="E400" s="35">
        <f t="shared" si="57"/>
        <v>276848</v>
      </c>
      <c r="F400" s="35">
        <f t="shared" si="58"/>
        <v>93575</v>
      </c>
      <c r="G400" s="35">
        <f t="shared" si="59"/>
        <v>5537</v>
      </c>
      <c r="H400" s="11">
        <v>0</v>
      </c>
      <c r="I400" s="92">
        <f t="shared" si="56"/>
        <v>0.97499999999999998</v>
      </c>
      <c r="J400" s="38"/>
      <c r="K400" s="89">
        <f t="shared" si="54"/>
        <v>375960</v>
      </c>
      <c r="L400" s="31">
        <v>39</v>
      </c>
      <c r="M400" s="31">
        <f t="shared" si="55"/>
        <v>1560</v>
      </c>
    </row>
    <row r="401" spans="1:13" ht="15.75" x14ac:dyDescent="0.25">
      <c r="A401" s="14" t="s">
        <v>3046</v>
      </c>
      <c r="B401" s="21" t="s">
        <v>261</v>
      </c>
      <c r="C401" s="22" t="s">
        <v>3047</v>
      </c>
      <c r="D401" s="27">
        <f t="shared" si="53"/>
        <v>385600</v>
      </c>
      <c r="E401" s="35">
        <f t="shared" si="57"/>
        <v>283947</v>
      </c>
      <c r="F401" s="35">
        <f t="shared" si="58"/>
        <v>95974</v>
      </c>
      <c r="G401" s="35">
        <f t="shared" si="59"/>
        <v>5679</v>
      </c>
      <c r="H401" s="11">
        <v>0</v>
      </c>
      <c r="I401" s="92">
        <f t="shared" si="56"/>
        <v>1</v>
      </c>
      <c r="J401" s="38"/>
      <c r="K401" s="89">
        <f t="shared" si="54"/>
        <v>385600</v>
      </c>
      <c r="L401" s="31">
        <v>40</v>
      </c>
      <c r="M401" s="31">
        <f t="shared" si="55"/>
        <v>1600</v>
      </c>
    </row>
    <row r="402" spans="1:13" ht="15.75" x14ac:dyDescent="0.25">
      <c r="A402" s="14" t="s">
        <v>3048</v>
      </c>
      <c r="B402" s="21" t="s">
        <v>3049</v>
      </c>
      <c r="C402" s="22" t="s">
        <v>3050</v>
      </c>
      <c r="D402" s="27">
        <f t="shared" si="53"/>
        <v>110855</v>
      </c>
      <c r="E402" s="35">
        <f t="shared" si="57"/>
        <v>81631</v>
      </c>
      <c r="F402" s="35">
        <f t="shared" si="58"/>
        <v>27591</v>
      </c>
      <c r="G402" s="35">
        <f t="shared" si="59"/>
        <v>1633</v>
      </c>
      <c r="H402" s="11">
        <v>0</v>
      </c>
      <c r="I402" s="92">
        <v>0.25</v>
      </c>
      <c r="J402" s="38"/>
      <c r="K402" s="89">
        <f>I402*P2_</f>
        <v>110855</v>
      </c>
      <c r="L402" s="31"/>
    </row>
    <row r="403" spans="1:13" ht="15.75" x14ac:dyDescent="0.25">
      <c r="A403" s="14" t="s">
        <v>3051</v>
      </c>
      <c r="B403" s="21" t="s">
        <v>2788</v>
      </c>
      <c r="C403" s="22" t="s">
        <v>3052</v>
      </c>
      <c r="D403" s="27">
        <f t="shared" si="53"/>
        <v>81278</v>
      </c>
      <c r="E403" s="35">
        <f t="shared" si="57"/>
        <v>59851</v>
      </c>
      <c r="F403" s="35">
        <f t="shared" si="58"/>
        <v>20230</v>
      </c>
      <c r="G403" s="35">
        <f t="shared" si="59"/>
        <v>1197</v>
      </c>
      <c r="H403" s="11">
        <v>0</v>
      </c>
      <c r="I403" s="92">
        <v>0.25</v>
      </c>
      <c r="J403" s="38"/>
      <c r="K403" s="89">
        <f>I403*P4_</f>
        <v>81277.5</v>
      </c>
      <c r="L403" s="31"/>
    </row>
    <row r="404" spans="1:13" ht="15.75" x14ac:dyDescent="0.25">
      <c r="A404" s="14" t="s">
        <v>3053</v>
      </c>
      <c r="B404" s="21" t="s">
        <v>264</v>
      </c>
      <c r="C404" s="22" t="s">
        <v>3054</v>
      </c>
      <c r="D404" s="27">
        <f t="shared" si="53"/>
        <v>9640</v>
      </c>
      <c r="E404" s="35">
        <f t="shared" si="57"/>
        <v>7099</v>
      </c>
      <c r="F404" s="35">
        <f t="shared" si="58"/>
        <v>2399</v>
      </c>
      <c r="G404" s="35">
        <f t="shared" si="59"/>
        <v>142</v>
      </c>
      <c r="H404" s="11">
        <v>0</v>
      </c>
      <c r="I404" s="92">
        <f t="shared" ref="I404:I453" si="60">L404/40</f>
        <v>2.5000000000000001E-2</v>
      </c>
      <c r="J404" s="38"/>
      <c r="K404" s="89">
        <f t="shared" ref="K404:K453" si="61">M404*N1_</f>
        <v>9640</v>
      </c>
      <c r="L404" s="31">
        <v>1</v>
      </c>
      <c r="M404" s="31">
        <f>L404*40</f>
        <v>40</v>
      </c>
    </row>
    <row r="405" spans="1:13" ht="15.75" x14ac:dyDescent="0.25">
      <c r="A405" s="14" t="s">
        <v>3055</v>
      </c>
      <c r="B405" s="21" t="s">
        <v>266</v>
      </c>
      <c r="C405" s="22" t="s">
        <v>3056</v>
      </c>
      <c r="D405" s="27">
        <f t="shared" ref="D405:D468" si="62">ROUND(K405,0)</f>
        <v>19280</v>
      </c>
      <c r="E405" s="35">
        <f t="shared" si="57"/>
        <v>14197</v>
      </c>
      <c r="F405" s="35">
        <f t="shared" si="58"/>
        <v>4799</v>
      </c>
      <c r="G405" s="35">
        <f t="shared" si="59"/>
        <v>284</v>
      </c>
      <c r="H405" s="11">
        <v>0</v>
      </c>
      <c r="I405" s="92">
        <f t="shared" si="60"/>
        <v>0.05</v>
      </c>
      <c r="J405" s="38"/>
      <c r="K405" s="89">
        <f t="shared" si="61"/>
        <v>19280</v>
      </c>
      <c r="L405" s="31">
        <v>2</v>
      </c>
      <c r="M405" s="31">
        <f t="shared" ref="M405:M428" si="63">L405*40</f>
        <v>80</v>
      </c>
    </row>
    <row r="406" spans="1:13" ht="15.75" x14ac:dyDescent="0.25">
      <c r="A406" s="14" t="s">
        <v>3057</v>
      </c>
      <c r="B406" s="21" t="s">
        <v>268</v>
      </c>
      <c r="C406" s="22" t="s">
        <v>3058</v>
      </c>
      <c r="D406" s="27">
        <f t="shared" si="62"/>
        <v>28920</v>
      </c>
      <c r="E406" s="35">
        <f t="shared" si="57"/>
        <v>21296</v>
      </c>
      <c r="F406" s="35">
        <f t="shared" si="58"/>
        <v>7198</v>
      </c>
      <c r="G406" s="35">
        <f t="shared" si="59"/>
        <v>426</v>
      </c>
      <c r="H406" s="11">
        <v>0</v>
      </c>
      <c r="I406" s="92">
        <f t="shared" si="60"/>
        <v>7.4999999999999997E-2</v>
      </c>
      <c r="J406" s="38"/>
      <c r="K406" s="89">
        <f t="shared" si="61"/>
        <v>28920</v>
      </c>
      <c r="L406" s="31">
        <v>3</v>
      </c>
      <c r="M406" s="31">
        <f t="shared" si="63"/>
        <v>120</v>
      </c>
    </row>
    <row r="407" spans="1:13" ht="15.75" x14ac:dyDescent="0.25">
      <c r="A407" s="14" t="s">
        <v>3059</v>
      </c>
      <c r="B407" s="21" t="s">
        <v>270</v>
      </c>
      <c r="C407" s="22" t="s">
        <v>3060</v>
      </c>
      <c r="D407" s="27">
        <f t="shared" si="62"/>
        <v>38560</v>
      </c>
      <c r="E407" s="35">
        <f t="shared" si="57"/>
        <v>28395</v>
      </c>
      <c r="F407" s="35">
        <f t="shared" si="58"/>
        <v>9597</v>
      </c>
      <c r="G407" s="35">
        <f t="shared" si="59"/>
        <v>568</v>
      </c>
      <c r="H407" s="11">
        <v>0</v>
      </c>
      <c r="I407" s="92">
        <f t="shared" si="60"/>
        <v>0.1</v>
      </c>
      <c r="J407" s="38"/>
      <c r="K407" s="89">
        <f t="shared" si="61"/>
        <v>38560</v>
      </c>
      <c r="L407" s="31">
        <v>4</v>
      </c>
      <c r="M407" s="31">
        <f t="shared" si="63"/>
        <v>160</v>
      </c>
    </row>
    <row r="408" spans="1:13" ht="15.75" x14ac:dyDescent="0.25">
      <c r="A408" s="14" t="s">
        <v>3061</v>
      </c>
      <c r="B408" s="21" t="s">
        <v>272</v>
      </c>
      <c r="C408" s="22" t="s">
        <v>3062</v>
      </c>
      <c r="D408" s="27">
        <f t="shared" si="62"/>
        <v>48200</v>
      </c>
      <c r="E408" s="35">
        <f t="shared" si="57"/>
        <v>35493</v>
      </c>
      <c r="F408" s="35">
        <f t="shared" si="58"/>
        <v>11997</v>
      </c>
      <c r="G408" s="35">
        <f t="shared" si="59"/>
        <v>710</v>
      </c>
      <c r="H408" s="11">
        <v>0</v>
      </c>
      <c r="I408" s="92">
        <f t="shared" si="60"/>
        <v>0.125</v>
      </c>
      <c r="J408" s="38"/>
      <c r="K408" s="89">
        <f t="shared" si="61"/>
        <v>48200</v>
      </c>
      <c r="L408" s="31">
        <v>5</v>
      </c>
      <c r="M408" s="31">
        <f t="shared" si="63"/>
        <v>200</v>
      </c>
    </row>
    <row r="409" spans="1:13" ht="15.75" x14ac:dyDescent="0.25">
      <c r="A409" s="14" t="s">
        <v>3063</v>
      </c>
      <c r="B409" s="21" t="s">
        <v>274</v>
      </c>
      <c r="C409" s="22" t="s">
        <v>3064</v>
      </c>
      <c r="D409" s="27">
        <f t="shared" si="62"/>
        <v>57840</v>
      </c>
      <c r="E409" s="35">
        <f t="shared" si="57"/>
        <v>42592</v>
      </c>
      <c r="F409" s="35">
        <f t="shared" si="58"/>
        <v>14396</v>
      </c>
      <c r="G409" s="35">
        <f t="shared" si="59"/>
        <v>852</v>
      </c>
      <c r="H409" s="11">
        <v>0</v>
      </c>
      <c r="I409" s="92">
        <f t="shared" si="60"/>
        <v>0.15</v>
      </c>
      <c r="J409" s="38"/>
      <c r="K409" s="89">
        <f t="shared" si="61"/>
        <v>57840</v>
      </c>
      <c r="L409" s="31">
        <v>6</v>
      </c>
      <c r="M409" s="31">
        <f t="shared" si="63"/>
        <v>240</v>
      </c>
    </row>
    <row r="410" spans="1:13" ht="15.75" x14ac:dyDescent="0.25">
      <c r="A410" s="14" t="s">
        <v>3065</v>
      </c>
      <c r="B410" s="21" t="s">
        <v>276</v>
      </c>
      <c r="C410" s="22" t="s">
        <v>3066</v>
      </c>
      <c r="D410" s="27">
        <f t="shared" si="62"/>
        <v>67480</v>
      </c>
      <c r="E410" s="35">
        <f t="shared" si="57"/>
        <v>49691</v>
      </c>
      <c r="F410" s="35">
        <f t="shared" si="58"/>
        <v>16795</v>
      </c>
      <c r="G410" s="35">
        <f t="shared" si="59"/>
        <v>994</v>
      </c>
      <c r="H410" s="11">
        <v>0</v>
      </c>
      <c r="I410" s="92">
        <f t="shared" si="60"/>
        <v>0.17499999999999999</v>
      </c>
      <c r="J410" s="38"/>
      <c r="K410" s="89">
        <f t="shared" si="61"/>
        <v>67480</v>
      </c>
      <c r="L410" s="31">
        <v>7</v>
      </c>
      <c r="M410" s="31">
        <f t="shared" si="63"/>
        <v>280</v>
      </c>
    </row>
    <row r="411" spans="1:13" ht="15.75" x14ac:dyDescent="0.25">
      <c r="A411" s="14" t="s">
        <v>3067</v>
      </c>
      <c r="B411" s="21" t="s">
        <v>278</v>
      </c>
      <c r="C411" s="22" t="s">
        <v>3068</v>
      </c>
      <c r="D411" s="27">
        <f t="shared" si="62"/>
        <v>77120</v>
      </c>
      <c r="E411" s="35">
        <f t="shared" si="57"/>
        <v>56789</v>
      </c>
      <c r="F411" s="35">
        <f t="shared" si="58"/>
        <v>19195</v>
      </c>
      <c r="G411" s="35">
        <f t="shared" si="59"/>
        <v>1136</v>
      </c>
      <c r="H411" s="11">
        <v>0</v>
      </c>
      <c r="I411" s="92">
        <f t="shared" si="60"/>
        <v>0.2</v>
      </c>
      <c r="J411" s="38"/>
      <c r="K411" s="89">
        <f t="shared" si="61"/>
        <v>77120</v>
      </c>
      <c r="L411" s="31">
        <v>8</v>
      </c>
      <c r="M411" s="31">
        <f t="shared" si="63"/>
        <v>320</v>
      </c>
    </row>
    <row r="412" spans="1:13" ht="15.75" x14ac:dyDescent="0.25">
      <c r="A412" s="14" t="s">
        <v>3069</v>
      </c>
      <c r="B412" s="21" t="s">
        <v>280</v>
      </c>
      <c r="C412" s="22" t="s">
        <v>3070</v>
      </c>
      <c r="D412" s="27">
        <f t="shared" si="62"/>
        <v>86760</v>
      </c>
      <c r="E412" s="35">
        <f t="shared" si="57"/>
        <v>63888</v>
      </c>
      <c r="F412" s="35">
        <f t="shared" si="58"/>
        <v>21594</v>
      </c>
      <c r="G412" s="35">
        <f t="shared" si="59"/>
        <v>1278</v>
      </c>
      <c r="H412" s="11">
        <v>0</v>
      </c>
      <c r="I412" s="92">
        <f t="shared" si="60"/>
        <v>0.22500000000000001</v>
      </c>
      <c r="J412" s="38"/>
      <c r="K412" s="89">
        <f t="shared" si="61"/>
        <v>86760</v>
      </c>
      <c r="L412" s="31">
        <v>9</v>
      </c>
      <c r="M412" s="31">
        <f t="shared" si="63"/>
        <v>360</v>
      </c>
    </row>
    <row r="413" spans="1:13" ht="15.75" x14ac:dyDescent="0.25">
      <c r="A413" s="14" t="s">
        <v>3071</v>
      </c>
      <c r="B413" s="21" t="s">
        <v>282</v>
      </c>
      <c r="C413" s="22" t="s">
        <v>3072</v>
      </c>
      <c r="D413" s="27">
        <f t="shared" si="62"/>
        <v>96400</v>
      </c>
      <c r="E413" s="35">
        <f t="shared" si="57"/>
        <v>70987</v>
      </c>
      <c r="F413" s="35">
        <f t="shared" si="58"/>
        <v>23993</v>
      </c>
      <c r="G413" s="35">
        <f t="shared" si="59"/>
        <v>1420</v>
      </c>
      <c r="H413" s="11">
        <v>0</v>
      </c>
      <c r="I413" s="92">
        <f t="shared" si="60"/>
        <v>0.25</v>
      </c>
      <c r="J413" s="38"/>
      <c r="K413" s="89">
        <f t="shared" si="61"/>
        <v>96400</v>
      </c>
      <c r="L413" s="31">
        <v>10</v>
      </c>
      <c r="M413" s="31">
        <f t="shared" si="63"/>
        <v>400</v>
      </c>
    </row>
    <row r="414" spans="1:13" ht="15.75" x14ac:dyDescent="0.25">
      <c r="A414" s="14" t="s">
        <v>3073</v>
      </c>
      <c r="B414" s="21" t="s">
        <v>284</v>
      </c>
      <c r="C414" s="22" t="s">
        <v>3074</v>
      </c>
      <c r="D414" s="27">
        <f t="shared" si="62"/>
        <v>106040</v>
      </c>
      <c r="E414" s="35">
        <f t="shared" si="57"/>
        <v>78085</v>
      </c>
      <c r="F414" s="35">
        <f t="shared" si="58"/>
        <v>26393</v>
      </c>
      <c r="G414" s="35">
        <f t="shared" si="59"/>
        <v>1562</v>
      </c>
      <c r="H414" s="11">
        <v>0</v>
      </c>
      <c r="I414" s="92">
        <f t="shared" si="60"/>
        <v>0.27500000000000002</v>
      </c>
      <c r="J414" s="38"/>
      <c r="K414" s="89">
        <f t="shared" si="61"/>
        <v>106040</v>
      </c>
      <c r="L414" s="31">
        <v>11</v>
      </c>
      <c r="M414" s="31">
        <f t="shared" si="63"/>
        <v>440</v>
      </c>
    </row>
    <row r="415" spans="1:13" ht="15.75" x14ac:dyDescent="0.25">
      <c r="A415" s="14" t="s">
        <v>3075</v>
      </c>
      <c r="B415" s="21" t="s">
        <v>286</v>
      </c>
      <c r="C415" s="22" t="s">
        <v>3076</v>
      </c>
      <c r="D415" s="27">
        <f t="shared" si="62"/>
        <v>115680</v>
      </c>
      <c r="E415" s="35">
        <f t="shared" si="57"/>
        <v>85184</v>
      </c>
      <c r="F415" s="35">
        <f t="shared" si="58"/>
        <v>28792</v>
      </c>
      <c r="G415" s="35">
        <f t="shared" si="59"/>
        <v>1704</v>
      </c>
      <c r="H415" s="11">
        <v>0</v>
      </c>
      <c r="I415" s="92">
        <f t="shared" si="60"/>
        <v>0.3</v>
      </c>
      <c r="J415" s="38"/>
      <c r="K415" s="89">
        <f t="shared" si="61"/>
        <v>115680</v>
      </c>
      <c r="L415" s="31">
        <v>12</v>
      </c>
      <c r="M415" s="31">
        <f t="shared" si="63"/>
        <v>480</v>
      </c>
    </row>
    <row r="416" spans="1:13" ht="15.75" x14ac:dyDescent="0.25">
      <c r="A416" s="14" t="s">
        <v>3077</v>
      </c>
      <c r="B416" s="21" t="s">
        <v>288</v>
      </c>
      <c r="C416" s="22" t="s">
        <v>3078</v>
      </c>
      <c r="D416" s="27">
        <f t="shared" si="62"/>
        <v>125320</v>
      </c>
      <c r="E416" s="35">
        <f t="shared" si="57"/>
        <v>92283</v>
      </c>
      <c r="F416" s="35">
        <f t="shared" si="58"/>
        <v>31191</v>
      </c>
      <c r="G416" s="35">
        <f t="shared" si="59"/>
        <v>1846</v>
      </c>
      <c r="H416" s="11">
        <v>0</v>
      </c>
      <c r="I416" s="92">
        <f t="shared" si="60"/>
        <v>0.32500000000000001</v>
      </c>
      <c r="J416" s="38"/>
      <c r="K416" s="89">
        <f t="shared" si="61"/>
        <v>125320</v>
      </c>
      <c r="L416" s="31">
        <v>13</v>
      </c>
      <c r="M416" s="31">
        <f t="shared" si="63"/>
        <v>520</v>
      </c>
    </row>
    <row r="417" spans="1:13" ht="15.75" x14ac:dyDescent="0.25">
      <c r="A417" s="14" t="s">
        <v>3079</v>
      </c>
      <c r="B417" s="21" t="s">
        <v>290</v>
      </c>
      <c r="C417" s="22" t="s">
        <v>3080</v>
      </c>
      <c r="D417" s="27">
        <f t="shared" si="62"/>
        <v>134960</v>
      </c>
      <c r="E417" s="35">
        <f t="shared" si="57"/>
        <v>99381</v>
      </c>
      <c r="F417" s="35">
        <f t="shared" si="58"/>
        <v>33591</v>
      </c>
      <c r="G417" s="35">
        <f t="shared" si="59"/>
        <v>1988</v>
      </c>
      <c r="H417" s="11">
        <v>0</v>
      </c>
      <c r="I417" s="92">
        <f t="shared" si="60"/>
        <v>0.35</v>
      </c>
      <c r="J417" s="38"/>
      <c r="K417" s="89">
        <f t="shared" si="61"/>
        <v>134960</v>
      </c>
      <c r="L417" s="31">
        <v>14</v>
      </c>
      <c r="M417" s="31">
        <f t="shared" si="63"/>
        <v>560</v>
      </c>
    </row>
    <row r="418" spans="1:13" ht="15.75" x14ac:dyDescent="0.25">
      <c r="A418" s="14" t="s">
        <v>3081</v>
      </c>
      <c r="B418" s="21" t="s">
        <v>292</v>
      </c>
      <c r="C418" s="22" t="s">
        <v>3082</v>
      </c>
      <c r="D418" s="27">
        <f t="shared" si="62"/>
        <v>144600</v>
      </c>
      <c r="E418" s="35">
        <f t="shared" si="57"/>
        <v>106480</v>
      </c>
      <c r="F418" s="35">
        <f t="shared" si="58"/>
        <v>35990</v>
      </c>
      <c r="G418" s="35">
        <f t="shared" si="59"/>
        <v>2130</v>
      </c>
      <c r="H418" s="11">
        <v>0</v>
      </c>
      <c r="I418" s="92">
        <f t="shared" si="60"/>
        <v>0.375</v>
      </c>
      <c r="J418" s="38"/>
      <c r="K418" s="89">
        <f t="shared" si="61"/>
        <v>144600</v>
      </c>
      <c r="L418" s="31">
        <v>15</v>
      </c>
      <c r="M418" s="31">
        <f t="shared" si="63"/>
        <v>600</v>
      </c>
    </row>
    <row r="419" spans="1:13" ht="15.75" x14ac:dyDescent="0.25">
      <c r="A419" s="14" t="s">
        <v>3083</v>
      </c>
      <c r="B419" s="21" t="s">
        <v>294</v>
      </c>
      <c r="C419" s="22" t="s">
        <v>3084</v>
      </c>
      <c r="D419" s="27">
        <f t="shared" si="62"/>
        <v>154240</v>
      </c>
      <c r="E419" s="35">
        <f t="shared" si="57"/>
        <v>113579</v>
      </c>
      <c r="F419" s="35">
        <f t="shared" si="58"/>
        <v>38389</v>
      </c>
      <c r="G419" s="35">
        <f t="shared" si="59"/>
        <v>2272</v>
      </c>
      <c r="H419" s="11">
        <v>0</v>
      </c>
      <c r="I419" s="92">
        <f t="shared" si="60"/>
        <v>0.4</v>
      </c>
      <c r="J419" s="38"/>
      <c r="K419" s="89">
        <f t="shared" si="61"/>
        <v>154240</v>
      </c>
      <c r="L419" s="31">
        <v>16</v>
      </c>
      <c r="M419" s="31">
        <f t="shared" si="63"/>
        <v>640</v>
      </c>
    </row>
    <row r="420" spans="1:13" ht="15.75" x14ac:dyDescent="0.25">
      <c r="A420" s="14" t="s">
        <v>3085</v>
      </c>
      <c r="B420" s="21" t="s">
        <v>296</v>
      </c>
      <c r="C420" s="22" t="s">
        <v>3086</v>
      </c>
      <c r="D420" s="27">
        <f t="shared" si="62"/>
        <v>163880</v>
      </c>
      <c r="E420" s="35">
        <f t="shared" si="57"/>
        <v>120677</v>
      </c>
      <c r="F420" s="35">
        <f t="shared" si="58"/>
        <v>40789</v>
      </c>
      <c r="G420" s="35">
        <f t="shared" si="59"/>
        <v>2414</v>
      </c>
      <c r="H420" s="11">
        <v>0</v>
      </c>
      <c r="I420" s="92">
        <f t="shared" si="60"/>
        <v>0.42499999999999999</v>
      </c>
      <c r="J420" s="38"/>
      <c r="K420" s="89">
        <f t="shared" si="61"/>
        <v>163880</v>
      </c>
      <c r="L420" s="31">
        <v>17</v>
      </c>
      <c r="M420" s="31">
        <f t="shared" si="63"/>
        <v>680</v>
      </c>
    </row>
    <row r="421" spans="1:13" ht="15.75" x14ac:dyDescent="0.25">
      <c r="A421" s="14" t="s">
        <v>3087</v>
      </c>
      <c r="B421" s="21" t="s">
        <v>298</v>
      </c>
      <c r="C421" s="22" t="s">
        <v>3088</v>
      </c>
      <c r="D421" s="27">
        <f t="shared" si="62"/>
        <v>173520</v>
      </c>
      <c r="E421" s="35">
        <f t="shared" si="57"/>
        <v>127776</v>
      </c>
      <c r="F421" s="35">
        <f t="shared" si="58"/>
        <v>43188</v>
      </c>
      <c r="G421" s="35">
        <f t="shared" si="59"/>
        <v>2556</v>
      </c>
      <c r="H421" s="11">
        <v>0</v>
      </c>
      <c r="I421" s="92">
        <f t="shared" si="60"/>
        <v>0.45</v>
      </c>
      <c r="J421" s="38"/>
      <c r="K421" s="89">
        <f t="shared" si="61"/>
        <v>173520</v>
      </c>
      <c r="L421" s="31">
        <v>18</v>
      </c>
      <c r="M421" s="31">
        <f t="shared" si="63"/>
        <v>720</v>
      </c>
    </row>
    <row r="422" spans="1:13" ht="15.75" x14ac:dyDescent="0.25">
      <c r="A422" s="14" t="s">
        <v>3089</v>
      </c>
      <c r="B422" s="21" t="s">
        <v>300</v>
      </c>
      <c r="C422" s="22" t="s">
        <v>3090</v>
      </c>
      <c r="D422" s="27">
        <f t="shared" si="62"/>
        <v>183160</v>
      </c>
      <c r="E422" s="35">
        <f t="shared" si="57"/>
        <v>134875</v>
      </c>
      <c r="F422" s="35">
        <f t="shared" si="58"/>
        <v>45588</v>
      </c>
      <c r="G422" s="35">
        <f t="shared" si="59"/>
        <v>2697</v>
      </c>
      <c r="H422" s="11">
        <v>0</v>
      </c>
      <c r="I422" s="92">
        <f t="shared" si="60"/>
        <v>0.47499999999999998</v>
      </c>
      <c r="J422" s="38"/>
      <c r="K422" s="89">
        <f t="shared" si="61"/>
        <v>183160</v>
      </c>
      <c r="L422" s="31">
        <v>19</v>
      </c>
      <c r="M422" s="31">
        <f t="shared" si="63"/>
        <v>760</v>
      </c>
    </row>
    <row r="423" spans="1:13" ht="15.75" x14ac:dyDescent="0.25">
      <c r="A423" s="14" t="s">
        <v>3091</v>
      </c>
      <c r="B423" s="21" t="s">
        <v>302</v>
      </c>
      <c r="C423" s="22" t="s">
        <v>3092</v>
      </c>
      <c r="D423" s="27">
        <f t="shared" si="62"/>
        <v>192800</v>
      </c>
      <c r="E423" s="35">
        <f t="shared" si="57"/>
        <v>141973</v>
      </c>
      <c r="F423" s="35">
        <f t="shared" si="58"/>
        <v>47988</v>
      </c>
      <c r="G423" s="35">
        <f t="shared" si="59"/>
        <v>2839</v>
      </c>
      <c r="H423" s="11">
        <v>0</v>
      </c>
      <c r="I423" s="92">
        <f t="shared" si="60"/>
        <v>0.5</v>
      </c>
      <c r="J423" s="38"/>
      <c r="K423" s="89">
        <f t="shared" si="61"/>
        <v>192800</v>
      </c>
      <c r="L423" s="31">
        <v>20</v>
      </c>
      <c r="M423" s="31">
        <f t="shared" si="63"/>
        <v>800</v>
      </c>
    </row>
    <row r="424" spans="1:13" ht="15.75" x14ac:dyDescent="0.25">
      <c r="A424" s="14" t="s">
        <v>3093</v>
      </c>
      <c r="B424" s="21" t="s">
        <v>304</v>
      </c>
      <c r="C424" s="22" t="s">
        <v>3094</v>
      </c>
      <c r="D424" s="27">
        <f t="shared" si="62"/>
        <v>202440</v>
      </c>
      <c r="E424" s="35">
        <f t="shared" si="57"/>
        <v>149072</v>
      </c>
      <c r="F424" s="35">
        <f t="shared" si="58"/>
        <v>50387</v>
      </c>
      <c r="G424" s="35">
        <f t="shared" si="59"/>
        <v>2981</v>
      </c>
      <c r="H424" s="11">
        <v>0</v>
      </c>
      <c r="I424" s="92">
        <f t="shared" si="60"/>
        <v>0.52500000000000002</v>
      </c>
      <c r="J424" s="38"/>
      <c r="K424" s="89">
        <f t="shared" si="61"/>
        <v>202440</v>
      </c>
      <c r="L424" s="31">
        <v>21</v>
      </c>
      <c r="M424" s="31">
        <f t="shared" si="63"/>
        <v>840</v>
      </c>
    </row>
    <row r="425" spans="1:13" ht="15.75" x14ac:dyDescent="0.25">
      <c r="A425" s="14" t="s">
        <v>3095</v>
      </c>
      <c r="B425" s="21" t="s">
        <v>306</v>
      </c>
      <c r="C425" s="22" t="s">
        <v>3096</v>
      </c>
      <c r="D425" s="27">
        <f t="shared" si="62"/>
        <v>212080</v>
      </c>
      <c r="E425" s="35">
        <f t="shared" si="57"/>
        <v>156171</v>
      </c>
      <c r="F425" s="35">
        <f t="shared" si="58"/>
        <v>52786</v>
      </c>
      <c r="G425" s="35">
        <f t="shared" si="59"/>
        <v>3123</v>
      </c>
      <c r="H425" s="11">
        <v>0</v>
      </c>
      <c r="I425" s="92">
        <f t="shared" si="60"/>
        <v>0.55000000000000004</v>
      </c>
      <c r="J425" s="38"/>
      <c r="K425" s="89">
        <f t="shared" si="61"/>
        <v>212080</v>
      </c>
      <c r="L425" s="31">
        <v>22</v>
      </c>
      <c r="M425" s="31">
        <f t="shared" si="63"/>
        <v>880</v>
      </c>
    </row>
    <row r="426" spans="1:13" ht="15.75" x14ac:dyDescent="0.25">
      <c r="A426" s="14" t="s">
        <v>3097</v>
      </c>
      <c r="B426" s="21" t="s">
        <v>308</v>
      </c>
      <c r="C426" s="22" t="s">
        <v>3098</v>
      </c>
      <c r="D426" s="27">
        <f t="shared" si="62"/>
        <v>221720</v>
      </c>
      <c r="E426" s="35">
        <f t="shared" si="57"/>
        <v>163270</v>
      </c>
      <c r="F426" s="35">
        <f t="shared" si="58"/>
        <v>55185</v>
      </c>
      <c r="G426" s="35">
        <f t="shared" si="59"/>
        <v>3265</v>
      </c>
      <c r="H426" s="11">
        <v>0</v>
      </c>
      <c r="I426" s="92">
        <f t="shared" si="60"/>
        <v>0.57499999999999996</v>
      </c>
      <c r="J426" s="38"/>
      <c r="K426" s="89">
        <f t="shared" si="61"/>
        <v>221720</v>
      </c>
      <c r="L426" s="31">
        <v>23</v>
      </c>
      <c r="M426" s="31">
        <f t="shared" si="63"/>
        <v>920</v>
      </c>
    </row>
    <row r="427" spans="1:13" ht="15.75" x14ac:dyDescent="0.25">
      <c r="A427" s="14" t="s">
        <v>3099</v>
      </c>
      <c r="B427" s="21" t="s">
        <v>310</v>
      </c>
      <c r="C427" s="22" t="s">
        <v>3100</v>
      </c>
      <c r="D427" s="27">
        <f t="shared" si="62"/>
        <v>231360</v>
      </c>
      <c r="E427" s="35">
        <f t="shared" si="57"/>
        <v>170368</v>
      </c>
      <c r="F427" s="35">
        <f t="shared" si="58"/>
        <v>57585</v>
      </c>
      <c r="G427" s="35">
        <f t="shared" si="59"/>
        <v>3407</v>
      </c>
      <c r="H427" s="11">
        <v>0</v>
      </c>
      <c r="I427" s="92">
        <f t="shared" si="60"/>
        <v>0.6</v>
      </c>
      <c r="J427" s="38"/>
      <c r="K427" s="89">
        <f t="shared" si="61"/>
        <v>231360</v>
      </c>
      <c r="L427" s="31">
        <v>24</v>
      </c>
      <c r="M427" s="31">
        <f t="shared" si="63"/>
        <v>960</v>
      </c>
    </row>
    <row r="428" spans="1:13" ht="15.75" x14ac:dyDescent="0.25">
      <c r="A428" s="14" t="s">
        <v>3101</v>
      </c>
      <c r="B428" s="21" t="s">
        <v>312</v>
      </c>
      <c r="C428" s="22" t="s">
        <v>3102</v>
      </c>
      <c r="D428" s="27">
        <f t="shared" si="62"/>
        <v>241000</v>
      </c>
      <c r="E428" s="35">
        <f t="shared" si="57"/>
        <v>177467</v>
      </c>
      <c r="F428" s="35">
        <f t="shared" si="58"/>
        <v>59984</v>
      </c>
      <c r="G428" s="35">
        <f t="shared" si="59"/>
        <v>3549</v>
      </c>
      <c r="H428" s="11">
        <v>0</v>
      </c>
      <c r="I428" s="92">
        <f t="shared" si="60"/>
        <v>0.625</v>
      </c>
      <c r="J428" s="38"/>
      <c r="K428" s="89">
        <f t="shared" si="61"/>
        <v>241000</v>
      </c>
      <c r="L428" s="31">
        <v>25</v>
      </c>
      <c r="M428" s="31">
        <f t="shared" si="63"/>
        <v>1000</v>
      </c>
    </row>
    <row r="429" spans="1:13" ht="15.75" x14ac:dyDescent="0.25">
      <c r="A429" s="14" t="s">
        <v>3103</v>
      </c>
      <c r="B429" s="21" t="s">
        <v>314</v>
      </c>
      <c r="C429" s="22" t="s">
        <v>3104</v>
      </c>
      <c r="D429" s="27">
        <f t="shared" si="62"/>
        <v>9640</v>
      </c>
      <c r="E429" s="35">
        <f t="shared" si="57"/>
        <v>7099</v>
      </c>
      <c r="F429" s="35">
        <f t="shared" si="58"/>
        <v>2399</v>
      </c>
      <c r="G429" s="35">
        <f t="shared" si="59"/>
        <v>142</v>
      </c>
      <c r="H429" s="11">
        <v>0</v>
      </c>
      <c r="I429" s="92">
        <f t="shared" si="60"/>
        <v>2.5000000000000001E-2</v>
      </c>
      <c r="J429" s="38"/>
      <c r="K429" s="89">
        <f t="shared" si="61"/>
        <v>9640</v>
      </c>
      <c r="L429" s="31">
        <v>1</v>
      </c>
      <c r="M429" s="31">
        <f>L429*40</f>
        <v>40</v>
      </c>
    </row>
    <row r="430" spans="1:13" ht="15.75" x14ac:dyDescent="0.25">
      <c r="A430" s="14" t="s">
        <v>3105</v>
      </c>
      <c r="B430" s="21" t="s">
        <v>316</v>
      </c>
      <c r="C430" s="22" t="s">
        <v>3106</v>
      </c>
      <c r="D430" s="27">
        <f t="shared" si="62"/>
        <v>19280</v>
      </c>
      <c r="E430" s="35">
        <f t="shared" si="57"/>
        <v>14197</v>
      </c>
      <c r="F430" s="35">
        <f t="shared" si="58"/>
        <v>4799</v>
      </c>
      <c r="G430" s="35">
        <f t="shared" si="59"/>
        <v>284</v>
      </c>
      <c r="H430" s="11">
        <v>0</v>
      </c>
      <c r="I430" s="92">
        <f t="shared" si="60"/>
        <v>0.05</v>
      </c>
      <c r="J430" s="38"/>
      <c r="K430" s="89">
        <f t="shared" si="61"/>
        <v>19280</v>
      </c>
      <c r="L430" s="31">
        <v>2</v>
      </c>
      <c r="M430" s="31">
        <f t="shared" ref="M430:M453" si="64">L430*40</f>
        <v>80</v>
      </c>
    </row>
    <row r="431" spans="1:13" ht="15.75" x14ac:dyDescent="0.25">
      <c r="A431" s="14" t="s">
        <v>3107</v>
      </c>
      <c r="B431" s="21" t="s">
        <v>318</v>
      </c>
      <c r="C431" s="22" t="s">
        <v>3108</v>
      </c>
      <c r="D431" s="27">
        <f t="shared" si="62"/>
        <v>28920</v>
      </c>
      <c r="E431" s="35">
        <f t="shared" si="57"/>
        <v>21296</v>
      </c>
      <c r="F431" s="35">
        <f t="shared" si="58"/>
        <v>7198</v>
      </c>
      <c r="G431" s="35">
        <f t="shared" si="59"/>
        <v>426</v>
      </c>
      <c r="H431" s="11">
        <v>0</v>
      </c>
      <c r="I431" s="92">
        <f t="shared" si="60"/>
        <v>7.4999999999999997E-2</v>
      </c>
      <c r="J431" s="38"/>
      <c r="K431" s="89">
        <f t="shared" si="61"/>
        <v>28920</v>
      </c>
      <c r="L431" s="31">
        <v>3</v>
      </c>
      <c r="M431" s="31">
        <f t="shared" si="64"/>
        <v>120</v>
      </c>
    </row>
    <row r="432" spans="1:13" ht="15.75" x14ac:dyDescent="0.25">
      <c r="A432" s="14" t="s">
        <v>3109</v>
      </c>
      <c r="B432" s="21" t="s">
        <v>320</v>
      </c>
      <c r="C432" s="22" t="s">
        <v>3110</v>
      </c>
      <c r="D432" s="27">
        <f t="shared" si="62"/>
        <v>38560</v>
      </c>
      <c r="E432" s="35">
        <f t="shared" si="57"/>
        <v>28395</v>
      </c>
      <c r="F432" s="35">
        <f t="shared" si="58"/>
        <v>9597</v>
      </c>
      <c r="G432" s="35">
        <f t="shared" si="59"/>
        <v>568</v>
      </c>
      <c r="H432" s="11">
        <v>0</v>
      </c>
      <c r="I432" s="92">
        <f t="shared" si="60"/>
        <v>0.1</v>
      </c>
      <c r="J432" s="38"/>
      <c r="K432" s="89">
        <f t="shared" si="61"/>
        <v>38560</v>
      </c>
      <c r="L432" s="31">
        <v>4</v>
      </c>
      <c r="M432" s="31">
        <f t="shared" si="64"/>
        <v>160</v>
      </c>
    </row>
    <row r="433" spans="1:13" ht="15.75" x14ac:dyDescent="0.25">
      <c r="A433" s="14" t="s">
        <v>3111</v>
      </c>
      <c r="B433" s="21" t="s">
        <v>322</v>
      </c>
      <c r="C433" s="22" t="s">
        <v>3112</v>
      </c>
      <c r="D433" s="27">
        <f t="shared" si="62"/>
        <v>48200</v>
      </c>
      <c r="E433" s="35">
        <f t="shared" si="57"/>
        <v>35493</v>
      </c>
      <c r="F433" s="35">
        <f t="shared" si="58"/>
        <v>11997</v>
      </c>
      <c r="G433" s="35">
        <f t="shared" si="59"/>
        <v>710</v>
      </c>
      <c r="H433" s="11">
        <v>0</v>
      </c>
      <c r="I433" s="92">
        <f t="shared" si="60"/>
        <v>0.125</v>
      </c>
      <c r="J433" s="38"/>
      <c r="K433" s="89">
        <f t="shared" si="61"/>
        <v>48200</v>
      </c>
      <c r="L433" s="31">
        <v>5</v>
      </c>
      <c r="M433" s="31">
        <f t="shared" si="64"/>
        <v>200</v>
      </c>
    </row>
    <row r="434" spans="1:13" ht="15.75" x14ac:dyDescent="0.25">
      <c r="A434" s="14" t="s">
        <v>3113</v>
      </c>
      <c r="B434" s="21" t="s">
        <v>324</v>
      </c>
      <c r="C434" s="22" t="s">
        <v>3114</v>
      </c>
      <c r="D434" s="27">
        <f t="shared" si="62"/>
        <v>57840</v>
      </c>
      <c r="E434" s="35">
        <f t="shared" si="57"/>
        <v>42592</v>
      </c>
      <c r="F434" s="35">
        <f t="shared" si="58"/>
        <v>14396</v>
      </c>
      <c r="G434" s="35">
        <f t="shared" si="59"/>
        <v>852</v>
      </c>
      <c r="H434" s="11">
        <v>0</v>
      </c>
      <c r="I434" s="92">
        <f t="shared" si="60"/>
        <v>0.15</v>
      </c>
      <c r="J434" s="38"/>
      <c r="K434" s="89">
        <f t="shared" si="61"/>
        <v>57840</v>
      </c>
      <c r="L434" s="31">
        <v>6</v>
      </c>
      <c r="M434" s="31">
        <f t="shared" si="64"/>
        <v>240</v>
      </c>
    </row>
    <row r="435" spans="1:13" ht="15.75" x14ac:dyDescent="0.25">
      <c r="A435" s="14" t="s">
        <v>3115</v>
      </c>
      <c r="B435" s="21" t="s">
        <v>326</v>
      </c>
      <c r="C435" s="22" t="s">
        <v>3116</v>
      </c>
      <c r="D435" s="27">
        <f t="shared" si="62"/>
        <v>67480</v>
      </c>
      <c r="E435" s="35">
        <f t="shared" si="57"/>
        <v>49691</v>
      </c>
      <c r="F435" s="35">
        <f t="shared" si="58"/>
        <v>16795</v>
      </c>
      <c r="G435" s="35">
        <f t="shared" si="59"/>
        <v>994</v>
      </c>
      <c r="H435" s="11">
        <v>0</v>
      </c>
      <c r="I435" s="92">
        <f t="shared" si="60"/>
        <v>0.17499999999999999</v>
      </c>
      <c r="J435" s="38"/>
      <c r="K435" s="89">
        <f t="shared" si="61"/>
        <v>67480</v>
      </c>
      <c r="L435" s="31">
        <v>7</v>
      </c>
      <c r="M435" s="31">
        <f t="shared" si="64"/>
        <v>280</v>
      </c>
    </row>
    <row r="436" spans="1:13" ht="15.75" x14ac:dyDescent="0.25">
      <c r="A436" s="14" t="s">
        <v>3117</v>
      </c>
      <c r="B436" s="21" t="s">
        <v>328</v>
      </c>
      <c r="C436" s="22" t="s">
        <v>3118</v>
      </c>
      <c r="D436" s="27">
        <f t="shared" si="62"/>
        <v>77120</v>
      </c>
      <c r="E436" s="35">
        <f t="shared" si="57"/>
        <v>56789</v>
      </c>
      <c r="F436" s="35">
        <f t="shared" si="58"/>
        <v>19195</v>
      </c>
      <c r="G436" s="35">
        <f t="shared" si="59"/>
        <v>1136</v>
      </c>
      <c r="H436" s="11">
        <v>0</v>
      </c>
      <c r="I436" s="92">
        <f t="shared" si="60"/>
        <v>0.2</v>
      </c>
      <c r="J436" s="38"/>
      <c r="K436" s="89">
        <f t="shared" si="61"/>
        <v>77120</v>
      </c>
      <c r="L436" s="31">
        <v>8</v>
      </c>
      <c r="M436" s="31">
        <f t="shared" si="64"/>
        <v>320</v>
      </c>
    </row>
    <row r="437" spans="1:13" ht="15.75" x14ac:dyDescent="0.25">
      <c r="A437" s="14" t="s">
        <v>3119</v>
      </c>
      <c r="B437" s="21" t="s">
        <v>330</v>
      </c>
      <c r="C437" s="22" t="s">
        <v>3120</v>
      </c>
      <c r="D437" s="27">
        <f t="shared" si="62"/>
        <v>86760</v>
      </c>
      <c r="E437" s="35">
        <f t="shared" si="57"/>
        <v>63888</v>
      </c>
      <c r="F437" s="35">
        <f t="shared" si="58"/>
        <v>21594</v>
      </c>
      <c r="G437" s="35">
        <f t="shared" si="59"/>
        <v>1278</v>
      </c>
      <c r="H437" s="11">
        <v>0</v>
      </c>
      <c r="I437" s="92">
        <f t="shared" si="60"/>
        <v>0.22500000000000001</v>
      </c>
      <c r="J437" s="38"/>
      <c r="K437" s="89">
        <f t="shared" si="61"/>
        <v>86760</v>
      </c>
      <c r="L437" s="31">
        <v>9</v>
      </c>
      <c r="M437" s="31">
        <f t="shared" si="64"/>
        <v>360</v>
      </c>
    </row>
    <row r="438" spans="1:13" ht="15.75" x14ac:dyDescent="0.25">
      <c r="A438" s="14" t="s">
        <v>3121</v>
      </c>
      <c r="B438" s="21" t="s">
        <v>332</v>
      </c>
      <c r="C438" s="22" t="s">
        <v>3122</v>
      </c>
      <c r="D438" s="27">
        <f t="shared" si="62"/>
        <v>96400</v>
      </c>
      <c r="E438" s="35">
        <f t="shared" si="57"/>
        <v>70987</v>
      </c>
      <c r="F438" s="35">
        <f t="shared" si="58"/>
        <v>23993</v>
      </c>
      <c r="G438" s="35">
        <f t="shared" si="59"/>
        <v>1420</v>
      </c>
      <c r="H438" s="11">
        <v>0</v>
      </c>
      <c r="I438" s="92">
        <f t="shared" si="60"/>
        <v>0.25</v>
      </c>
      <c r="J438" s="38"/>
      <c r="K438" s="89">
        <f t="shared" si="61"/>
        <v>96400</v>
      </c>
      <c r="L438" s="31">
        <v>10</v>
      </c>
      <c r="M438" s="31">
        <f t="shared" si="64"/>
        <v>400</v>
      </c>
    </row>
    <row r="439" spans="1:13" ht="15.75" x14ac:dyDescent="0.25">
      <c r="A439" s="14" t="s">
        <v>3123</v>
      </c>
      <c r="B439" s="21" t="s">
        <v>334</v>
      </c>
      <c r="C439" s="22" t="s">
        <v>3124</v>
      </c>
      <c r="D439" s="27">
        <f t="shared" si="62"/>
        <v>106040</v>
      </c>
      <c r="E439" s="35">
        <f t="shared" si="57"/>
        <v>78085</v>
      </c>
      <c r="F439" s="35">
        <f t="shared" si="58"/>
        <v>26393</v>
      </c>
      <c r="G439" s="35">
        <f t="shared" si="59"/>
        <v>1562</v>
      </c>
      <c r="H439" s="11">
        <v>0</v>
      </c>
      <c r="I439" s="92">
        <f t="shared" si="60"/>
        <v>0.27500000000000002</v>
      </c>
      <c r="J439" s="38"/>
      <c r="K439" s="89">
        <f t="shared" si="61"/>
        <v>106040</v>
      </c>
      <c r="L439" s="31">
        <v>11</v>
      </c>
      <c r="M439" s="31">
        <f t="shared" si="64"/>
        <v>440</v>
      </c>
    </row>
    <row r="440" spans="1:13" ht="15.75" x14ac:dyDescent="0.25">
      <c r="A440" s="14" t="s">
        <v>3125</v>
      </c>
      <c r="B440" s="21" t="s">
        <v>336</v>
      </c>
      <c r="C440" s="22" t="s">
        <v>3126</v>
      </c>
      <c r="D440" s="27">
        <f t="shared" si="62"/>
        <v>115680</v>
      </c>
      <c r="E440" s="35">
        <f t="shared" si="57"/>
        <v>85184</v>
      </c>
      <c r="F440" s="35">
        <f t="shared" si="58"/>
        <v>28792</v>
      </c>
      <c r="G440" s="35">
        <f t="shared" si="59"/>
        <v>1704</v>
      </c>
      <c r="H440" s="11">
        <v>0</v>
      </c>
      <c r="I440" s="92">
        <f t="shared" si="60"/>
        <v>0.3</v>
      </c>
      <c r="J440" s="38"/>
      <c r="K440" s="89">
        <f t="shared" si="61"/>
        <v>115680</v>
      </c>
      <c r="L440" s="31">
        <v>12</v>
      </c>
      <c r="M440" s="31">
        <f t="shared" si="64"/>
        <v>480</v>
      </c>
    </row>
    <row r="441" spans="1:13" ht="15.75" x14ac:dyDescent="0.25">
      <c r="A441" s="14" t="s">
        <v>3127</v>
      </c>
      <c r="B441" s="21" t="s">
        <v>338</v>
      </c>
      <c r="C441" s="22" t="s">
        <v>3128</v>
      </c>
      <c r="D441" s="27">
        <f t="shared" si="62"/>
        <v>125320</v>
      </c>
      <c r="E441" s="35">
        <f t="shared" si="57"/>
        <v>92283</v>
      </c>
      <c r="F441" s="35">
        <f t="shared" si="58"/>
        <v>31191</v>
      </c>
      <c r="G441" s="35">
        <f t="shared" si="59"/>
        <v>1846</v>
      </c>
      <c r="H441" s="11">
        <v>0</v>
      </c>
      <c r="I441" s="92">
        <f t="shared" si="60"/>
        <v>0.32500000000000001</v>
      </c>
      <c r="J441" s="38"/>
      <c r="K441" s="89">
        <f t="shared" si="61"/>
        <v>125320</v>
      </c>
      <c r="L441" s="31">
        <v>13</v>
      </c>
      <c r="M441" s="31">
        <f t="shared" si="64"/>
        <v>520</v>
      </c>
    </row>
    <row r="442" spans="1:13" ht="15.75" x14ac:dyDescent="0.25">
      <c r="A442" s="14" t="s">
        <v>3129</v>
      </c>
      <c r="B442" s="21" t="s">
        <v>340</v>
      </c>
      <c r="C442" s="22" t="s">
        <v>3130</v>
      </c>
      <c r="D442" s="27">
        <f t="shared" si="62"/>
        <v>134960</v>
      </c>
      <c r="E442" s="35">
        <f t="shared" si="57"/>
        <v>99381</v>
      </c>
      <c r="F442" s="35">
        <f t="shared" si="58"/>
        <v>33591</v>
      </c>
      <c r="G442" s="35">
        <f t="shared" si="59"/>
        <v>1988</v>
      </c>
      <c r="H442" s="11">
        <v>0</v>
      </c>
      <c r="I442" s="92">
        <f t="shared" si="60"/>
        <v>0.35</v>
      </c>
      <c r="J442" s="38"/>
      <c r="K442" s="89">
        <f t="shared" si="61"/>
        <v>134960</v>
      </c>
      <c r="L442" s="31">
        <v>14</v>
      </c>
      <c r="M442" s="31">
        <f t="shared" si="64"/>
        <v>560</v>
      </c>
    </row>
    <row r="443" spans="1:13" ht="15.75" x14ac:dyDescent="0.25">
      <c r="A443" s="14" t="s">
        <v>3131</v>
      </c>
      <c r="B443" s="21" t="s">
        <v>342</v>
      </c>
      <c r="C443" s="22" t="s">
        <v>3132</v>
      </c>
      <c r="D443" s="27">
        <f t="shared" si="62"/>
        <v>144600</v>
      </c>
      <c r="E443" s="35">
        <f t="shared" si="57"/>
        <v>106480</v>
      </c>
      <c r="F443" s="35">
        <f t="shared" si="58"/>
        <v>35990</v>
      </c>
      <c r="G443" s="35">
        <f t="shared" si="59"/>
        <v>2130</v>
      </c>
      <c r="H443" s="11">
        <v>0</v>
      </c>
      <c r="I443" s="92">
        <f t="shared" si="60"/>
        <v>0.375</v>
      </c>
      <c r="J443" s="38"/>
      <c r="K443" s="89">
        <f t="shared" si="61"/>
        <v>144600</v>
      </c>
      <c r="L443" s="31">
        <v>15</v>
      </c>
      <c r="M443" s="31">
        <f t="shared" si="64"/>
        <v>600</v>
      </c>
    </row>
    <row r="444" spans="1:13" ht="15.75" x14ac:dyDescent="0.25">
      <c r="A444" s="14" t="s">
        <v>3133</v>
      </c>
      <c r="B444" s="21" t="s">
        <v>344</v>
      </c>
      <c r="C444" s="22" t="s">
        <v>3134</v>
      </c>
      <c r="D444" s="27">
        <f t="shared" si="62"/>
        <v>154240</v>
      </c>
      <c r="E444" s="35">
        <f t="shared" si="57"/>
        <v>113579</v>
      </c>
      <c r="F444" s="35">
        <f t="shared" si="58"/>
        <v>38389</v>
      </c>
      <c r="G444" s="35">
        <f t="shared" si="59"/>
        <v>2272</v>
      </c>
      <c r="H444" s="11">
        <v>0</v>
      </c>
      <c r="I444" s="92">
        <f t="shared" si="60"/>
        <v>0.4</v>
      </c>
      <c r="J444" s="38"/>
      <c r="K444" s="89">
        <f t="shared" si="61"/>
        <v>154240</v>
      </c>
      <c r="L444" s="31">
        <v>16</v>
      </c>
      <c r="M444" s="31">
        <f t="shared" si="64"/>
        <v>640</v>
      </c>
    </row>
    <row r="445" spans="1:13" ht="15.75" x14ac:dyDescent="0.25">
      <c r="A445" s="14" t="s">
        <v>3135</v>
      </c>
      <c r="B445" s="21" t="s">
        <v>346</v>
      </c>
      <c r="C445" s="22" t="s">
        <v>3136</v>
      </c>
      <c r="D445" s="27">
        <f t="shared" si="62"/>
        <v>163880</v>
      </c>
      <c r="E445" s="35">
        <f t="shared" si="57"/>
        <v>120677</v>
      </c>
      <c r="F445" s="35">
        <f t="shared" si="58"/>
        <v>40789</v>
      </c>
      <c r="G445" s="35">
        <f t="shared" si="59"/>
        <v>2414</v>
      </c>
      <c r="H445" s="11">
        <v>0</v>
      </c>
      <c r="I445" s="92">
        <f t="shared" si="60"/>
        <v>0.42499999999999999</v>
      </c>
      <c r="J445" s="38"/>
      <c r="K445" s="89">
        <f t="shared" si="61"/>
        <v>163880</v>
      </c>
      <c r="L445" s="31">
        <v>17</v>
      </c>
      <c r="M445" s="31">
        <f t="shared" si="64"/>
        <v>680</v>
      </c>
    </row>
    <row r="446" spans="1:13" ht="15.75" x14ac:dyDescent="0.25">
      <c r="A446" s="14" t="s">
        <v>3137</v>
      </c>
      <c r="B446" s="21" t="s">
        <v>348</v>
      </c>
      <c r="C446" s="22" t="s">
        <v>3138</v>
      </c>
      <c r="D446" s="27">
        <f t="shared" si="62"/>
        <v>173520</v>
      </c>
      <c r="E446" s="35">
        <f t="shared" si="57"/>
        <v>127776</v>
      </c>
      <c r="F446" s="35">
        <f t="shared" si="58"/>
        <v>43188</v>
      </c>
      <c r="G446" s="35">
        <f t="shared" si="59"/>
        <v>2556</v>
      </c>
      <c r="H446" s="11">
        <v>0</v>
      </c>
      <c r="I446" s="92">
        <f t="shared" si="60"/>
        <v>0.45</v>
      </c>
      <c r="J446" s="38"/>
      <c r="K446" s="89">
        <f t="shared" si="61"/>
        <v>173520</v>
      </c>
      <c r="L446" s="31">
        <v>18</v>
      </c>
      <c r="M446" s="31">
        <f t="shared" si="64"/>
        <v>720</v>
      </c>
    </row>
    <row r="447" spans="1:13" ht="15.75" x14ac:dyDescent="0.25">
      <c r="A447" s="14" t="s">
        <v>3139</v>
      </c>
      <c r="B447" s="21" t="s">
        <v>350</v>
      </c>
      <c r="C447" s="22" t="s">
        <v>3140</v>
      </c>
      <c r="D447" s="27">
        <f t="shared" si="62"/>
        <v>183160</v>
      </c>
      <c r="E447" s="35">
        <f t="shared" si="57"/>
        <v>134875</v>
      </c>
      <c r="F447" s="35">
        <f t="shared" si="58"/>
        <v>45588</v>
      </c>
      <c r="G447" s="35">
        <f t="shared" si="59"/>
        <v>2697</v>
      </c>
      <c r="H447" s="11">
        <v>0</v>
      </c>
      <c r="I447" s="92">
        <f t="shared" si="60"/>
        <v>0.47499999999999998</v>
      </c>
      <c r="J447" s="38"/>
      <c r="K447" s="89">
        <f t="shared" si="61"/>
        <v>183160</v>
      </c>
      <c r="L447" s="31">
        <v>19</v>
      </c>
      <c r="M447" s="31">
        <f t="shared" si="64"/>
        <v>760</v>
      </c>
    </row>
    <row r="448" spans="1:13" ht="15.75" x14ac:dyDescent="0.25">
      <c r="A448" s="14" t="s">
        <v>3141</v>
      </c>
      <c r="B448" s="21" t="s">
        <v>352</v>
      </c>
      <c r="C448" s="22" t="s">
        <v>3142</v>
      </c>
      <c r="D448" s="27">
        <f t="shared" si="62"/>
        <v>192800</v>
      </c>
      <c r="E448" s="35">
        <f t="shared" si="57"/>
        <v>141973</v>
      </c>
      <c r="F448" s="35">
        <f t="shared" si="58"/>
        <v>47988</v>
      </c>
      <c r="G448" s="35">
        <f t="shared" si="59"/>
        <v>2839</v>
      </c>
      <c r="H448" s="11">
        <v>0</v>
      </c>
      <c r="I448" s="92">
        <f t="shared" si="60"/>
        <v>0.5</v>
      </c>
      <c r="J448" s="38"/>
      <c r="K448" s="89">
        <f t="shared" si="61"/>
        <v>192800</v>
      </c>
      <c r="L448" s="31">
        <v>20</v>
      </c>
      <c r="M448" s="31">
        <f t="shared" si="64"/>
        <v>800</v>
      </c>
    </row>
    <row r="449" spans="1:13" ht="15.75" x14ac:dyDescent="0.25">
      <c r="A449" s="14" t="s">
        <v>3143</v>
      </c>
      <c r="B449" s="21" t="s">
        <v>354</v>
      </c>
      <c r="C449" s="22" t="s">
        <v>3144</v>
      </c>
      <c r="D449" s="27">
        <f t="shared" si="62"/>
        <v>202440</v>
      </c>
      <c r="E449" s="35">
        <f t="shared" si="57"/>
        <v>149072</v>
      </c>
      <c r="F449" s="35">
        <f t="shared" si="58"/>
        <v>50387</v>
      </c>
      <c r="G449" s="35">
        <f t="shared" si="59"/>
        <v>2981</v>
      </c>
      <c r="H449" s="11">
        <v>0</v>
      </c>
      <c r="I449" s="92">
        <f t="shared" si="60"/>
        <v>0.52500000000000002</v>
      </c>
      <c r="J449" s="38"/>
      <c r="K449" s="89">
        <f t="shared" si="61"/>
        <v>202440</v>
      </c>
      <c r="L449" s="31">
        <v>21</v>
      </c>
      <c r="M449" s="31">
        <f t="shared" si="64"/>
        <v>840</v>
      </c>
    </row>
    <row r="450" spans="1:13" ht="15.75" x14ac:dyDescent="0.25">
      <c r="A450" s="14" t="s">
        <v>3145</v>
      </c>
      <c r="B450" s="21" t="s">
        <v>356</v>
      </c>
      <c r="C450" s="22" t="s">
        <v>3146</v>
      </c>
      <c r="D450" s="27">
        <f t="shared" si="62"/>
        <v>212080</v>
      </c>
      <c r="E450" s="35">
        <f t="shared" si="57"/>
        <v>156171</v>
      </c>
      <c r="F450" s="35">
        <f t="shared" si="58"/>
        <v>52786</v>
      </c>
      <c r="G450" s="35">
        <f t="shared" si="59"/>
        <v>3123</v>
      </c>
      <c r="H450" s="11">
        <v>0</v>
      </c>
      <c r="I450" s="92">
        <f t="shared" si="60"/>
        <v>0.55000000000000004</v>
      </c>
      <c r="J450" s="38"/>
      <c r="K450" s="89">
        <f t="shared" si="61"/>
        <v>212080</v>
      </c>
      <c r="L450" s="31">
        <v>22</v>
      </c>
      <c r="M450" s="31">
        <f t="shared" si="64"/>
        <v>880</v>
      </c>
    </row>
    <row r="451" spans="1:13" ht="15.75" x14ac:dyDescent="0.25">
      <c r="A451" s="14" t="s">
        <v>3147</v>
      </c>
      <c r="B451" s="21" t="s">
        <v>358</v>
      </c>
      <c r="C451" s="22" t="s">
        <v>3148</v>
      </c>
      <c r="D451" s="27">
        <f t="shared" si="62"/>
        <v>221720</v>
      </c>
      <c r="E451" s="35">
        <f t="shared" ref="E451:E514" si="65">ROUND($D451*100/135.8,0)</f>
        <v>163270</v>
      </c>
      <c r="F451" s="35">
        <f t="shared" ref="F451:F514" si="66">D451-E451-G451</f>
        <v>55185</v>
      </c>
      <c r="G451" s="35">
        <f t="shared" ref="G451:G514" si="67">ROUND($D451*2/135.8,0)</f>
        <v>3265</v>
      </c>
      <c r="H451" s="11">
        <v>0</v>
      </c>
      <c r="I451" s="92">
        <f t="shared" si="60"/>
        <v>0.57499999999999996</v>
      </c>
      <c r="J451" s="38"/>
      <c r="K451" s="89">
        <f t="shared" si="61"/>
        <v>221720</v>
      </c>
      <c r="L451" s="31">
        <v>23</v>
      </c>
      <c r="M451" s="31">
        <f t="shared" si="64"/>
        <v>920</v>
      </c>
    </row>
    <row r="452" spans="1:13" ht="15.75" x14ac:dyDescent="0.25">
      <c r="A452" s="14" t="s">
        <v>3149</v>
      </c>
      <c r="B452" s="21" t="s">
        <v>360</v>
      </c>
      <c r="C452" s="22" t="s">
        <v>3150</v>
      </c>
      <c r="D452" s="27">
        <f t="shared" si="62"/>
        <v>231360</v>
      </c>
      <c r="E452" s="35">
        <f t="shared" si="65"/>
        <v>170368</v>
      </c>
      <c r="F452" s="35">
        <f t="shared" si="66"/>
        <v>57585</v>
      </c>
      <c r="G452" s="35">
        <f t="shared" si="67"/>
        <v>3407</v>
      </c>
      <c r="H452" s="11">
        <v>0</v>
      </c>
      <c r="I452" s="92">
        <f t="shared" si="60"/>
        <v>0.6</v>
      </c>
      <c r="J452" s="38"/>
      <c r="K452" s="89">
        <f t="shared" si="61"/>
        <v>231360</v>
      </c>
      <c r="L452" s="31">
        <v>24</v>
      </c>
      <c r="M452" s="31">
        <f t="shared" si="64"/>
        <v>960</v>
      </c>
    </row>
    <row r="453" spans="1:13" ht="15.75" x14ac:dyDescent="0.25">
      <c r="A453" s="14" t="s">
        <v>3151</v>
      </c>
      <c r="B453" s="21" t="s">
        <v>362</v>
      </c>
      <c r="C453" s="22" t="s">
        <v>3152</v>
      </c>
      <c r="D453" s="27">
        <f t="shared" si="62"/>
        <v>241000</v>
      </c>
      <c r="E453" s="35">
        <f t="shared" si="65"/>
        <v>177467</v>
      </c>
      <c r="F453" s="35">
        <f t="shared" si="66"/>
        <v>59984</v>
      </c>
      <c r="G453" s="35">
        <f t="shared" si="67"/>
        <v>3549</v>
      </c>
      <c r="H453" s="11">
        <v>0</v>
      </c>
      <c r="I453" s="92">
        <f t="shared" si="60"/>
        <v>0.625</v>
      </c>
      <c r="J453" s="38"/>
      <c r="K453" s="89">
        <f t="shared" si="61"/>
        <v>241000</v>
      </c>
      <c r="L453" s="31">
        <v>25</v>
      </c>
      <c r="M453" s="31">
        <f t="shared" si="64"/>
        <v>1000</v>
      </c>
    </row>
    <row r="454" spans="1:13" ht="15.75" x14ac:dyDescent="0.25">
      <c r="A454" s="14" t="s">
        <v>3153</v>
      </c>
      <c r="B454" s="21" t="s">
        <v>364</v>
      </c>
      <c r="C454" s="22" t="s">
        <v>3154</v>
      </c>
      <c r="D454" s="27">
        <f t="shared" si="62"/>
        <v>320220</v>
      </c>
      <c r="E454" s="35">
        <f t="shared" si="65"/>
        <v>235803</v>
      </c>
      <c r="F454" s="35">
        <f t="shared" si="66"/>
        <v>79701</v>
      </c>
      <c r="G454" s="35">
        <f t="shared" si="67"/>
        <v>4716</v>
      </c>
      <c r="H454" s="11">
        <v>0</v>
      </c>
      <c r="I454" s="92">
        <v>0.5</v>
      </c>
      <c r="J454" s="38"/>
      <c r="K454" s="89">
        <f>I454*P3_</f>
        <v>320220</v>
      </c>
      <c r="L454" s="31"/>
    </row>
    <row r="455" spans="1:13" ht="15.75" x14ac:dyDescent="0.25">
      <c r="A455" s="14" t="s">
        <v>3155</v>
      </c>
      <c r="B455" s="21" t="s">
        <v>366</v>
      </c>
      <c r="C455" s="22" t="s">
        <v>3156</v>
      </c>
      <c r="D455" s="27">
        <f t="shared" si="62"/>
        <v>320220</v>
      </c>
      <c r="E455" s="35">
        <f t="shared" si="65"/>
        <v>235803</v>
      </c>
      <c r="F455" s="35">
        <f t="shared" si="66"/>
        <v>79701</v>
      </c>
      <c r="G455" s="35">
        <f t="shared" si="67"/>
        <v>4716</v>
      </c>
      <c r="H455" s="11">
        <v>0</v>
      </c>
      <c r="I455" s="92">
        <v>0.5</v>
      </c>
      <c r="J455" s="38"/>
      <c r="K455" s="89">
        <f>I455*P3_</f>
        <v>320220</v>
      </c>
      <c r="L455" s="31"/>
    </row>
    <row r="456" spans="1:13" ht="15.75" x14ac:dyDescent="0.25">
      <c r="A456" s="14" t="s">
        <v>3533</v>
      </c>
      <c r="B456" s="21" t="s">
        <v>381</v>
      </c>
      <c r="C456" s="22" t="s">
        <v>2816</v>
      </c>
      <c r="D456" s="27">
        <f t="shared" si="62"/>
        <v>48200</v>
      </c>
      <c r="E456" s="35">
        <f t="shared" si="65"/>
        <v>35493</v>
      </c>
      <c r="F456" s="35">
        <f t="shared" si="66"/>
        <v>11997</v>
      </c>
      <c r="G456" s="35">
        <f t="shared" si="67"/>
        <v>710</v>
      </c>
      <c r="H456" s="11">
        <v>0</v>
      </c>
      <c r="I456" s="92">
        <f t="shared" ref="I456:I463" si="68">L456/40</f>
        <v>0.125</v>
      </c>
      <c r="J456" s="38"/>
      <c r="K456" s="89">
        <f t="shared" ref="K456:K463" si="69">M456*N1_</f>
        <v>48200</v>
      </c>
      <c r="L456" s="31">
        <v>5</v>
      </c>
      <c r="M456" s="31">
        <f t="shared" ref="M456:M463" si="70">L456*40</f>
        <v>200</v>
      </c>
    </row>
    <row r="457" spans="1:13" ht="15.75" x14ac:dyDescent="0.25">
      <c r="A457" s="14" t="s">
        <v>3534</v>
      </c>
      <c r="B457" s="21" t="s">
        <v>391</v>
      </c>
      <c r="C457" s="22" t="s">
        <v>2826</v>
      </c>
      <c r="D457" s="27">
        <f t="shared" si="62"/>
        <v>96400</v>
      </c>
      <c r="E457" s="35">
        <f t="shared" si="65"/>
        <v>70987</v>
      </c>
      <c r="F457" s="35">
        <f t="shared" si="66"/>
        <v>23993</v>
      </c>
      <c r="G457" s="35">
        <f t="shared" si="67"/>
        <v>1420</v>
      </c>
      <c r="H457" s="11">
        <v>0</v>
      </c>
      <c r="I457" s="92">
        <f t="shared" si="68"/>
        <v>0.25</v>
      </c>
      <c r="J457" s="38"/>
      <c r="K457" s="89">
        <f t="shared" si="69"/>
        <v>96400</v>
      </c>
      <c r="L457" s="31">
        <v>10</v>
      </c>
      <c r="M457" s="31">
        <f t="shared" si="70"/>
        <v>400</v>
      </c>
    </row>
    <row r="458" spans="1:13" ht="15.75" x14ac:dyDescent="0.25">
      <c r="A458" s="14" t="s">
        <v>3535</v>
      </c>
      <c r="B458" s="21" t="s">
        <v>401</v>
      </c>
      <c r="C458" s="22" t="s">
        <v>2836</v>
      </c>
      <c r="D458" s="27">
        <f t="shared" si="62"/>
        <v>144600</v>
      </c>
      <c r="E458" s="35">
        <f t="shared" si="65"/>
        <v>106480</v>
      </c>
      <c r="F458" s="35">
        <f t="shared" si="66"/>
        <v>35990</v>
      </c>
      <c r="G458" s="35">
        <f t="shared" si="67"/>
        <v>2130</v>
      </c>
      <c r="H458" s="11">
        <v>0</v>
      </c>
      <c r="I458" s="92">
        <f t="shared" si="68"/>
        <v>0.375</v>
      </c>
      <c r="J458" s="38"/>
      <c r="K458" s="89">
        <f t="shared" si="69"/>
        <v>144600</v>
      </c>
      <c r="L458" s="31">
        <v>15</v>
      </c>
      <c r="M458" s="31">
        <f t="shared" si="70"/>
        <v>600</v>
      </c>
    </row>
    <row r="459" spans="1:13" ht="15.75" x14ac:dyDescent="0.25">
      <c r="A459" s="14" t="s">
        <v>3536</v>
      </c>
      <c r="B459" s="21" t="s">
        <v>411</v>
      </c>
      <c r="C459" s="22" t="s">
        <v>2846</v>
      </c>
      <c r="D459" s="27">
        <f t="shared" si="62"/>
        <v>192800</v>
      </c>
      <c r="E459" s="35">
        <f t="shared" si="65"/>
        <v>141973</v>
      </c>
      <c r="F459" s="35">
        <f t="shared" si="66"/>
        <v>47988</v>
      </c>
      <c r="G459" s="35">
        <f t="shared" si="67"/>
        <v>2839</v>
      </c>
      <c r="H459" s="11">
        <v>0</v>
      </c>
      <c r="I459" s="92">
        <f t="shared" si="68"/>
        <v>0.5</v>
      </c>
      <c r="J459" s="38"/>
      <c r="K459" s="89">
        <f t="shared" si="69"/>
        <v>192800</v>
      </c>
      <c r="L459" s="31">
        <v>20</v>
      </c>
      <c r="M459" s="31">
        <f t="shared" si="70"/>
        <v>800</v>
      </c>
    </row>
    <row r="460" spans="1:13" ht="15.75" x14ac:dyDescent="0.25">
      <c r="A460" s="14" t="s">
        <v>3537</v>
      </c>
      <c r="B460" s="21" t="s">
        <v>421</v>
      </c>
      <c r="C460" s="22" t="s">
        <v>2856</v>
      </c>
      <c r="D460" s="27">
        <f t="shared" si="62"/>
        <v>241000</v>
      </c>
      <c r="E460" s="35">
        <f t="shared" si="65"/>
        <v>177467</v>
      </c>
      <c r="F460" s="35">
        <f t="shared" si="66"/>
        <v>59984</v>
      </c>
      <c r="G460" s="35">
        <f t="shared" si="67"/>
        <v>3549</v>
      </c>
      <c r="H460" s="11">
        <v>0</v>
      </c>
      <c r="I460" s="92">
        <f t="shared" si="68"/>
        <v>0.625</v>
      </c>
      <c r="J460" s="38"/>
      <c r="K460" s="89">
        <f t="shared" si="69"/>
        <v>241000</v>
      </c>
      <c r="L460" s="31">
        <v>25</v>
      </c>
      <c r="M460" s="31">
        <f t="shared" si="70"/>
        <v>1000</v>
      </c>
    </row>
    <row r="461" spans="1:13" ht="15.75" x14ac:dyDescent="0.25">
      <c r="A461" s="14" t="s">
        <v>3538</v>
      </c>
      <c r="B461" s="21" t="s">
        <v>431</v>
      </c>
      <c r="C461" s="22" t="s">
        <v>2866</v>
      </c>
      <c r="D461" s="27">
        <f t="shared" si="62"/>
        <v>289200</v>
      </c>
      <c r="E461" s="35">
        <f t="shared" si="65"/>
        <v>212960</v>
      </c>
      <c r="F461" s="35">
        <f t="shared" si="66"/>
        <v>71981</v>
      </c>
      <c r="G461" s="35">
        <f t="shared" si="67"/>
        <v>4259</v>
      </c>
      <c r="H461" s="11">
        <v>0</v>
      </c>
      <c r="I461" s="92">
        <f t="shared" si="68"/>
        <v>0.75</v>
      </c>
      <c r="J461" s="38"/>
      <c r="K461" s="89">
        <f t="shared" si="69"/>
        <v>289200</v>
      </c>
      <c r="L461" s="31">
        <v>30</v>
      </c>
      <c r="M461" s="31">
        <f t="shared" si="70"/>
        <v>1200</v>
      </c>
    </row>
    <row r="462" spans="1:13" s="42" customFormat="1" ht="15.75" customHeight="1" x14ac:dyDescent="0.25">
      <c r="A462" s="14" t="s">
        <v>3539</v>
      </c>
      <c r="B462" s="21" t="s">
        <v>441</v>
      </c>
      <c r="C462" s="22" t="s">
        <v>2876</v>
      </c>
      <c r="D462" s="27">
        <f t="shared" si="62"/>
        <v>337400</v>
      </c>
      <c r="E462" s="35">
        <f t="shared" si="65"/>
        <v>248454</v>
      </c>
      <c r="F462" s="35">
        <f t="shared" si="66"/>
        <v>83977</v>
      </c>
      <c r="G462" s="35">
        <f t="shared" si="67"/>
        <v>4969</v>
      </c>
      <c r="H462" s="11">
        <v>0</v>
      </c>
      <c r="I462" s="92">
        <f t="shared" si="68"/>
        <v>0.875</v>
      </c>
      <c r="J462" s="38"/>
      <c r="K462" s="89">
        <f t="shared" si="69"/>
        <v>337400</v>
      </c>
      <c r="L462" s="31">
        <v>35</v>
      </c>
      <c r="M462" s="31">
        <f t="shared" si="70"/>
        <v>1400</v>
      </c>
    </row>
    <row r="463" spans="1:13" s="42" customFormat="1" ht="15.75" x14ac:dyDescent="0.25">
      <c r="A463" s="14" t="s">
        <v>3540</v>
      </c>
      <c r="B463" s="21" t="s">
        <v>451</v>
      </c>
      <c r="C463" s="22" t="s">
        <v>2886</v>
      </c>
      <c r="D463" s="27">
        <f t="shared" si="62"/>
        <v>385600</v>
      </c>
      <c r="E463" s="35">
        <f t="shared" si="65"/>
        <v>283947</v>
      </c>
      <c r="F463" s="35">
        <f t="shared" si="66"/>
        <v>95974</v>
      </c>
      <c r="G463" s="35">
        <f t="shared" si="67"/>
        <v>5679</v>
      </c>
      <c r="H463" s="11">
        <v>0</v>
      </c>
      <c r="I463" s="92">
        <f t="shared" si="68"/>
        <v>1</v>
      </c>
      <c r="J463" s="38"/>
      <c r="K463" s="89">
        <f t="shared" si="69"/>
        <v>385600</v>
      </c>
      <c r="L463" s="31">
        <v>40</v>
      </c>
      <c r="M463" s="31">
        <f t="shared" si="70"/>
        <v>1600</v>
      </c>
    </row>
    <row r="464" spans="1:13" ht="15.75" x14ac:dyDescent="0.25">
      <c r="A464" s="14" t="s">
        <v>3541</v>
      </c>
      <c r="B464" s="21" t="s">
        <v>3542</v>
      </c>
      <c r="C464" s="22" t="s">
        <v>1978</v>
      </c>
      <c r="D464" s="27">
        <f t="shared" si="62"/>
        <v>592200</v>
      </c>
      <c r="E464" s="35">
        <f t="shared" si="65"/>
        <v>436082</v>
      </c>
      <c r="F464" s="35">
        <f t="shared" si="66"/>
        <v>147396</v>
      </c>
      <c r="G464" s="35">
        <f t="shared" si="67"/>
        <v>8722</v>
      </c>
      <c r="H464" s="11">
        <v>0</v>
      </c>
      <c r="I464" s="92">
        <v>1</v>
      </c>
      <c r="J464" s="38"/>
      <c r="K464" s="89">
        <f>P1_</f>
        <v>592200</v>
      </c>
      <c r="L464" s="31"/>
    </row>
    <row r="465" spans="1:13" ht="15.75" x14ac:dyDescent="0.25">
      <c r="A465" s="14" t="s">
        <v>3543</v>
      </c>
      <c r="B465" s="21" t="s">
        <v>1639</v>
      </c>
      <c r="C465" s="22" t="s">
        <v>2897</v>
      </c>
      <c r="D465" s="27">
        <f t="shared" si="62"/>
        <v>48200</v>
      </c>
      <c r="E465" s="35">
        <f t="shared" si="65"/>
        <v>35493</v>
      </c>
      <c r="F465" s="35">
        <f t="shared" si="66"/>
        <v>11997</v>
      </c>
      <c r="G465" s="35">
        <f t="shared" si="67"/>
        <v>710</v>
      </c>
      <c r="H465" s="11">
        <v>0</v>
      </c>
      <c r="I465" s="92">
        <f t="shared" ref="I465:I480" si="71">L465/40</f>
        <v>0.125</v>
      </c>
      <c r="J465" s="38"/>
      <c r="K465" s="89">
        <f t="shared" ref="K465:K480" si="72">M465*N1_</f>
        <v>48200</v>
      </c>
      <c r="L465" s="31">
        <v>5</v>
      </c>
      <c r="M465" s="31">
        <f t="shared" ref="M465:M480" si="73">L465*40</f>
        <v>200</v>
      </c>
    </row>
    <row r="466" spans="1:13" ht="15.75" x14ac:dyDescent="0.25">
      <c r="A466" s="14" t="s">
        <v>3544</v>
      </c>
      <c r="B466" s="21" t="s">
        <v>1654</v>
      </c>
      <c r="C466" s="22" t="s">
        <v>2907</v>
      </c>
      <c r="D466" s="27">
        <f t="shared" si="62"/>
        <v>96400</v>
      </c>
      <c r="E466" s="35">
        <f t="shared" si="65"/>
        <v>70987</v>
      </c>
      <c r="F466" s="35">
        <f t="shared" si="66"/>
        <v>23993</v>
      </c>
      <c r="G466" s="35">
        <f t="shared" si="67"/>
        <v>1420</v>
      </c>
      <c r="H466" s="11">
        <v>0</v>
      </c>
      <c r="I466" s="92">
        <f t="shared" si="71"/>
        <v>0.25</v>
      </c>
      <c r="J466" s="38"/>
      <c r="K466" s="89">
        <f t="shared" si="72"/>
        <v>96400</v>
      </c>
      <c r="L466" s="31">
        <v>10</v>
      </c>
      <c r="M466" s="31">
        <f t="shared" si="73"/>
        <v>400</v>
      </c>
    </row>
    <row r="467" spans="1:13" ht="15.75" x14ac:dyDescent="0.25">
      <c r="A467" s="14" t="s">
        <v>3545</v>
      </c>
      <c r="B467" s="21" t="s">
        <v>1669</v>
      </c>
      <c r="C467" s="22" t="s">
        <v>2917</v>
      </c>
      <c r="D467" s="27">
        <f t="shared" si="62"/>
        <v>144600</v>
      </c>
      <c r="E467" s="35">
        <f t="shared" si="65"/>
        <v>106480</v>
      </c>
      <c r="F467" s="35">
        <f t="shared" si="66"/>
        <v>35990</v>
      </c>
      <c r="G467" s="35">
        <f t="shared" si="67"/>
        <v>2130</v>
      </c>
      <c r="H467" s="11">
        <v>0</v>
      </c>
      <c r="I467" s="92">
        <f t="shared" si="71"/>
        <v>0.375</v>
      </c>
      <c r="J467" s="38"/>
      <c r="K467" s="89">
        <f t="shared" si="72"/>
        <v>144600</v>
      </c>
      <c r="L467" s="31">
        <v>15</v>
      </c>
      <c r="M467" s="31">
        <f t="shared" si="73"/>
        <v>600</v>
      </c>
    </row>
    <row r="468" spans="1:13" ht="15.75" x14ac:dyDescent="0.25">
      <c r="A468" s="14" t="s">
        <v>3546</v>
      </c>
      <c r="B468" s="21" t="s">
        <v>1684</v>
      </c>
      <c r="C468" s="22" t="s">
        <v>2927</v>
      </c>
      <c r="D468" s="27">
        <f t="shared" si="62"/>
        <v>192800</v>
      </c>
      <c r="E468" s="35">
        <f t="shared" si="65"/>
        <v>141973</v>
      </c>
      <c r="F468" s="35">
        <f t="shared" si="66"/>
        <v>47988</v>
      </c>
      <c r="G468" s="35">
        <f t="shared" si="67"/>
        <v>2839</v>
      </c>
      <c r="H468" s="11">
        <v>0</v>
      </c>
      <c r="I468" s="92">
        <f t="shared" si="71"/>
        <v>0.5</v>
      </c>
      <c r="J468" s="38"/>
      <c r="K468" s="89">
        <f t="shared" si="72"/>
        <v>192800</v>
      </c>
      <c r="L468" s="31">
        <v>20</v>
      </c>
      <c r="M468" s="31">
        <f t="shared" si="73"/>
        <v>800</v>
      </c>
    </row>
    <row r="469" spans="1:13" ht="15.75" x14ac:dyDescent="0.25">
      <c r="A469" s="14" t="s">
        <v>3547</v>
      </c>
      <c r="B469" s="21" t="s">
        <v>1699</v>
      </c>
      <c r="C469" s="22" t="s">
        <v>2937</v>
      </c>
      <c r="D469" s="27">
        <f t="shared" ref="D469:D532" si="74">ROUND(K469,0)</f>
        <v>241000</v>
      </c>
      <c r="E469" s="35">
        <f t="shared" si="65"/>
        <v>177467</v>
      </c>
      <c r="F469" s="35">
        <f t="shared" si="66"/>
        <v>59984</v>
      </c>
      <c r="G469" s="35">
        <f t="shared" si="67"/>
        <v>3549</v>
      </c>
      <c r="H469" s="11">
        <v>0</v>
      </c>
      <c r="I469" s="92">
        <f t="shared" si="71"/>
        <v>0.625</v>
      </c>
      <c r="J469" s="38"/>
      <c r="K469" s="89">
        <f t="shared" si="72"/>
        <v>241000</v>
      </c>
      <c r="L469" s="31">
        <v>25</v>
      </c>
      <c r="M469" s="31">
        <f t="shared" si="73"/>
        <v>1000</v>
      </c>
    </row>
    <row r="470" spans="1:13" ht="15.75" x14ac:dyDescent="0.25">
      <c r="A470" s="14" t="s">
        <v>3548</v>
      </c>
      <c r="B470" s="21" t="s">
        <v>1714</v>
      </c>
      <c r="C470" s="22" t="s">
        <v>2947</v>
      </c>
      <c r="D470" s="27">
        <f t="shared" si="74"/>
        <v>289200</v>
      </c>
      <c r="E470" s="35">
        <f t="shared" si="65"/>
        <v>212960</v>
      </c>
      <c r="F470" s="35">
        <f t="shared" si="66"/>
        <v>71981</v>
      </c>
      <c r="G470" s="35">
        <f t="shared" si="67"/>
        <v>4259</v>
      </c>
      <c r="H470" s="11">
        <v>0</v>
      </c>
      <c r="I470" s="92">
        <f t="shared" si="71"/>
        <v>0.75</v>
      </c>
      <c r="J470" s="38"/>
      <c r="K470" s="89">
        <f t="shared" si="72"/>
        <v>289200</v>
      </c>
      <c r="L470" s="31">
        <v>30</v>
      </c>
      <c r="M470" s="31">
        <f t="shared" si="73"/>
        <v>1200</v>
      </c>
    </row>
    <row r="471" spans="1:13" ht="15.75" x14ac:dyDescent="0.25">
      <c r="A471" s="14" t="s">
        <v>3549</v>
      </c>
      <c r="B471" s="21" t="s">
        <v>1729</v>
      </c>
      <c r="C471" s="22" t="s">
        <v>2957</v>
      </c>
      <c r="D471" s="27">
        <f t="shared" si="74"/>
        <v>337400</v>
      </c>
      <c r="E471" s="35">
        <f t="shared" si="65"/>
        <v>248454</v>
      </c>
      <c r="F471" s="35">
        <f t="shared" si="66"/>
        <v>83977</v>
      </c>
      <c r="G471" s="35">
        <f t="shared" si="67"/>
        <v>4969</v>
      </c>
      <c r="H471" s="11">
        <v>0</v>
      </c>
      <c r="I471" s="92">
        <f t="shared" si="71"/>
        <v>0.875</v>
      </c>
      <c r="J471" s="38"/>
      <c r="K471" s="89">
        <f t="shared" si="72"/>
        <v>337400</v>
      </c>
      <c r="L471" s="31">
        <v>35</v>
      </c>
      <c r="M471" s="31">
        <f t="shared" si="73"/>
        <v>1400</v>
      </c>
    </row>
    <row r="472" spans="1:13" ht="15.75" x14ac:dyDescent="0.25">
      <c r="A472" s="14" t="s">
        <v>3550</v>
      </c>
      <c r="B472" s="21" t="s">
        <v>195</v>
      </c>
      <c r="C472" s="22" t="s">
        <v>2967</v>
      </c>
      <c r="D472" s="27">
        <f t="shared" si="74"/>
        <v>385600</v>
      </c>
      <c r="E472" s="35">
        <f t="shared" si="65"/>
        <v>283947</v>
      </c>
      <c r="F472" s="35">
        <f t="shared" si="66"/>
        <v>95974</v>
      </c>
      <c r="G472" s="35">
        <f t="shared" si="67"/>
        <v>5679</v>
      </c>
      <c r="H472" s="11">
        <v>0</v>
      </c>
      <c r="I472" s="92">
        <f t="shared" si="71"/>
        <v>1</v>
      </c>
      <c r="J472" s="38"/>
      <c r="K472" s="89">
        <f t="shared" si="72"/>
        <v>385600</v>
      </c>
      <c r="L472" s="31">
        <v>40</v>
      </c>
      <c r="M472" s="31">
        <f t="shared" si="73"/>
        <v>1600</v>
      </c>
    </row>
    <row r="473" spans="1:13" ht="15.75" x14ac:dyDescent="0.25">
      <c r="A473" s="14" t="s">
        <v>3551</v>
      </c>
      <c r="B473" s="21" t="s">
        <v>529</v>
      </c>
      <c r="C473" s="22" t="s">
        <v>2977</v>
      </c>
      <c r="D473" s="27">
        <f t="shared" si="74"/>
        <v>48200</v>
      </c>
      <c r="E473" s="35">
        <f t="shared" si="65"/>
        <v>35493</v>
      </c>
      <c r="F473" s="35">
        <f t="shared" si="66"/>
        <v>11997</v>
      </c>
      <c r="G473" s="35">
        <f t="shared" si="67"/>
        <v>710</v>
      </c>
      <c r="H473" s="11">
        <v>0</v>
      </c>
      <c r="I473" s="92">
        <f t="shared" si="71"/>
        <v>0.125</v>
      </c>
      <c r="J473" s="38"/>
      <c r="K473" s="89">
        <f t="shared" si="72"/>
        <v>48200</v>
      </c>
      <c r="L473" s="31">
        <v>5</v>
      </c>
      <c r="M473" s="31">
        <f t="shared" si="73"/>
        <v>200</v>
      </c>
    </row>
    <row r="474" spans="1:13" ht="15.75" x14ac:dyDescent="0.25">
      <c r="A474" s="14" t="s">
        <v>3552</v>
      </c>
      <c r="B474" s="21" t="s">
        <v>539</v>
      </c>
      <c r="C474" s="22" t="s">
        <v>2987</v>
      </c>
      <c r="D474" s="27">
        <f t="shared" si="74"/>
        <v>96400</v>
      </c>
      <c r="E474" s="35">
        <f t="shared" si="65"/>
        <v>70987</v>
      </c>
      <c r="F474" s="35">
        <f t="shared" si="66"/>
        <v>23993</v>
      </c>
      <c r="G474" s="35">
        <f t="shared" si="67"/>
        <v>1420</v>
      </c>
      <c r="H474" s="11">
        <v>0</v>
      </c>
      <c r="I474" s="92">
        <f t="shared" si="71"/>
        <v>0.25</v>
      </c>
      <c r="J474" s="38"/>
      <c r="K474" s="89">
        <f t="shared" si="72"/>
        <v>96400</v>
      </c>
      <c r="L474" s="31">
        <v>10</v>
      </c>
      <c r="M474" s="31">
        <f t="shared" si="73"/>
        <v>400</v>
      </c>
    </row>
    <row r="475" spans="1:13" ht="15.75" x14ac:dyDescent="0.25">
      <c r="A475" s="14" t="s">
        <v>3553</v>
      </c>
      <c r="B475" s="21" t="s">
        <v>549</v>
      </c>
      <c r="C475" s="22" t="s">
        <v>2997</v>
      </c>
      <c r="D475" s="27">
        <f t="shared" si="74"/>
        <v>144600</v>
      </c>
      <c r="E475" s="35">
        <f t="shared" si="65"/>
        <v>106480</v>
      </c>
      <c r="F475" s="35">
        <f t="shared" si="66"/>
        <v>35990</v>
      </c>
      <c r="G475" s="35">
        <f t="shared" si="67"/>
        <v>2130</v>
      </c>
      <c r="H475" s="11">
        <v>0</v>
      </c>
      <c r="I475" s="92">
        <f t="shared" si="71"/>
        <v>0.375</v>
      </c>
      <c r="J475" s="38"/>
      <c r="K475" s="89">
        <f t="shared" si="72"/>
        <v>144600</v>
      </c>
      <c r="L475" s="31">
        <v>15</v>
      </c>
      <c r="M475" s="31">
        <f t="shared" si="73"/>
        <v>600</v>
      </c>
    </row>
    <row r="476" spans="1:13" ht="15.75" x14ac:dyDescent="0.25">
      <c r="A476" s="14" t="s">
        <v>3554</v>
      </c>
      <c r="B476" s="21" t="s">
        <v>559</v>
      </c>
      <c r="C476" s="22" t="s">
        <v>3007</v>
      </c>
      <c r="D476" s="27">
        <f t="shared" si="74"/>
        <v>192800</v>
      </c>
      <c r="E476" s="35">
        <f t="shared" si="65"/>
        <v>141973</v>
      </c>
      <c r="F476" s="35">
        <f t="shared" si="66"/>
        <v>47988</v>
      </c>
      <c r="G476" s="35">
        <f t="shared" si="67"/>
        <v>2839</v>
      </c>
      <c r="H476" s="11">
        <v>0</v>
      </c>
      <c r="I476" s="92">
        <f t="shared" si="71"/>
        <v>0.5</v>
      </c>
      <c r="J476" s="38"/>
      <c r="K476" s="89">
        <f t="shared" si="72"/>
        <v>192800</v>
      </c>
      <c r="L476" s="31">
        <v>20</v>
      </c>
      <c r="M476" s="31">
        <f t="shared" si="73"/>
        <v>800</v>
      </c>
    </row>
    <row r="477" spans="1:13" ht="15.75" x14ac:dyDescent="0.25">
      <c r="A477" s="14" t="s">
        <v>3555</v>
      </c>
      <c r="B477" s="21" t="s">
        <v>569</v>
      </c>
      <c r="C477" s="22" t="s">
        <v>3017</v>
      </c>
      <c r="D477" s="27">
        <f t="shared" si="74"/>
        <v>241000</v>
      </c>
      <c r="E477" s="35">
        <f t="shared" si="65"/>
        <v>177467</v>
      </c>
      <c r="F477" s="35">
        <f t="shared" si="66"/>
        <v>59984</v>
      </c>
      <c r="G477" s="35">
        <f t="shared" si="67"/>
        <v>3549</v>
      </c>
      <c r="H477" s="11">
        <v>0</v>
      </c>
      <c r="I477" s="92">
        <f t="shared" si="71"/>
        <v>0.625</v>
      </c>
      <c r="J477" s="38"/>
      <c r="K477" s="89">
        <f t="shared" si="72"/>
        <v>241000</v>
      </c>
      <c r="L477" s="31">
        <v>25</v>
      </c>
      <c r="M477" s="31">
        <f t="shared" si="73"/>
        <v>1000</v>
      </c>
    </row>
    <row r="478" spans="1:13" ht="15.75" x14ac:dyDescent="0.25">
      <c r="A478" s="14" t="s">
        <v>3556</v>
      </c>
      <c r="B478" s="21" t="s">
        <v>579</v>
      </c>
      <c r="C478" s="22" t="s">
        <v>3027</v>
      </c>
      <c r="D478" s="27">
        <f t="shared" si="74"/>
        <v>289200</v>
      </c>
      <c r="E478" s="35">
        <f t="shared" si="65"/>
        <v>212960</v>
      </c>
      <c r="F478" s="35">
        <f t="shared" si="66"/>
        <v>71981</v>
      </c>
      <c r="G478" s="35">
        <f t="shared" si="67"/>
        <v>4259</v>
      </c>
      <c r="H478" s="11">
        <v>0</v>
      </c>
      <c r="I478" s="92">
        <f t="shared" si="71"/>
        <v>0.75</v>
      </c>
      <c r="J478" s="38"/>
      <c r="K478" s="89">
        <f t="shared" si="72"/>
        <v>289200</v>
      </c>
      <c r="L478" s="31">
        <v>30</v>
      </c>
      <c r="M478" s="31">
        <f t="shared" si="73"/>
        <v>1200</v>
      </c>
    </row>
    <row r="479" spans="1:13" ht="15.75" x14ac:dyDescent="0.25">
      <c r="A479" s="14" t="s">
        <v>3557</v>
      </c>
      <c r="B479" s="21" t="s">
        <v>589</v>
      </c>
      <c r="C479" s="22" t="s">
        <v>3037</v>
      </c>
      <c r="D479" s="27">
        <f t="shared" si="74"/>
        <v>337400</v>
      </c>
      <c r="E479" s="35">
        <f t="shared" si="65"/>
        <v>248454</v>
      </c>
      <c r="F479" s="35">
        <f t="shared" si="66"/>
        <v>83977</v>
      </c>
      <c r="G479" s="35">
        <f t="shared" si="67"/>
        <v>4969</v>
      </c>
      <c r="H479" s="11">
        <v>0</v>
      </c>
      <c r="I479" s="92">
        <f t="shared" si="71"/>
        <v>0.875</v>
      </c>
      <c r="J479" s="38"/>
      <c r="K479" s="89">
        <f t="shared" si="72"/>
        <v>337400</v>
      </c>
      <c r="L479" s="31">
        <v>35</v>
      </c>
      <c r="M479" s="31">
        <f t="shared" si="73"/>
        <v>1400</v>
      </c>
    </row>
    <row r="480" spans="1:13" ht="15.75" x14ac:dyDescent="0.25">
      <c r="A480" s="14" t="s">
        <v>3558</v>
      </c>
      <c r="B480" s="21" t="s">
        <v>261</v>
      </c>
      <c r="C480" s="22" t="s">
        <v>3047</v>
      </c>
      <c r="D480" s="27">
        <f t="shared" si="74"/>
        <v>385600</v>
      </c>
      <c r="E480" s="35">
        <f t="shared" si="65"/>
        <v>283947</v>
      </c>
      <c r="F480" s="35">
        <f t="shared" si="66"/>
        <v>95974</v>
      </c>
      <c r="G480" s="35">
        <f t="shared" si="67"/>
        <v>5679</v>
      </c>
      <c r="H480" s="11">
        <v>0</v>
      </c>
      <c r="I480" s="92">
        <f t="shared" si="71"/>
        <v>1</v>
      </c>
      <c r="J480" s="38"/>
      <c r="K480" s="89">
        <f t="shared" si="72"/>
        <v>385600</v>
      </c>
      <c r="L480" s="31">
        <v>40</v>
      </c>
      <c r="M480" s="31">
        <f t="shared" si="73"/>
        <v>1600</v>
      </c>
    </row>
    <row r="481" spans="1:13" ht="15.75" x14ac:dyDescent="0.25">
      <c r="A481" s="14" t="s">
        <v>3559</v>
      </c>
      <c r="B481" s="21" t="s">
        <v>272</v>
      </c>
      <c r="C481" s="22" t="s">
        <v>3062</v>
      </c>
      <c r="D481" s="27">
        <f t="shared" si="74"/>
        <v>48200</v>
      </c>
      <c r="E481" s="35">
        <f t="shared" si="65"/>
        <v>35493</v>
      </c>
      <c r="F481" s="35">
        <f t="shared" si="66"/>
        <v>11997</v>
      </c>
      <c r="G481" s="35">
        <f t="shared" si="67"/>
        <v>710</v>
      </c>
      <c r="H481" s="11">
        <v>0</v>
      </c>
      <c r="I481" s="92">
        <f t="shared" ref="I481:I490" si="75">L481/40</f>
        <v>0.125</v>
      </c>
      <c r="J481" s="38"/>
      <c r="K481" s="89">
        <f t="shared" ref="K481:K490" si="76">M481*N1_</f>
        <v>48200</v>
      </c>
      <c r="L481" s="31">
        <v>5</v>
      </c>
      <c r="M481" s="31">
        <f t="shared" ref="M481:M490" si="77">L481*40</f>
        <v>200</v>
      </c>
    </row>
    <row r="482" spans="1:13" ht="15.75" x14ac:dyDescent="0.25">
      <c r="A482" s="14" t="s">
        <v>3560</v>
      </c>
      <c r="B482" s="21" t="s">
        <v>282</v>
      </c>
      <c r="C482" s="22" t="s">
        <v>3072</v>
      </c>
      <c r="D482" s="27">
        <f t="shared" si="74"/>
        <v>96400</v>
      </c>
      <c r="E482" s="35">
        <f t="shared" si="65"/>
        <v>70987</v>
      </c>
      <c r="F482" s="35">
        <f t="shared" si="66"/>
        <v>23993</v>
      </c>
      <c r="G482" s="35">
        <f t="shared" si="67"/>
        <v>1420</v>
      </c>
      <c r="H482" s="11">
        <v>0</v>
      </c>
      <c r="I482" s="92">
        <f t="shared" si="75"/>
        <v>0.25</v>
      </c>
      <c r="J482" s="38"/>
      <c r="K482" s="89">
        <f t="shared" si="76"/>
        <v>96400</v>
      </c>
      <c r="L482" s="31">
        <v>10</v>
      </c>
      <c r="M482" s="31">
        <f t="shared" si="77"/>
        <v>400</v>
      </c>
    </row>
    <row r="483" spans="1:13" ht="15.75" x14ac:dyDescent="0.25">
      <c r="A483" s="14" t="s">
        <v>3561</v>
      </c>
      <c r="B483" s="21" t="s">
        <v>292</v>
      </c>
      <c r="C483" s="22" t="s">
        <v>3082</v>
      </c>
      <c r="D483" s="27">
        <f t="shared" si="74"/>
        <v>144600</v>
      </c>
      <c r="E483" s="35">
        <f t="shared" si="65"/>
        <v>106480</v>
      </c>
      <c r="F483" s="35">
        <f t="shared" si="66"/>
        <v>35990</v>
      </c>
      <c r="G483" s="35">
        <f t="shared" si="67"/>
        <v>2130</v>
      </c>
      <c r="H483" s="11">
        <v>0</v>
      </c>
      <c r="I483" s="92">
        <f t="shared" si="75"/>
        <v>0.375</v>
      </c>
      <c r="J483" s="38"/>
      <c r="K483" s="89">
        <f t="shared" si="76"/>
        <v>144600</v>
      </c>
      <c r="L483" s="31">
        <v>15</v>
      </c>
      <c r="M483" s="31">
        <f t="shared" si="77"/>
        <v>600</v>
      </c>
    </row>
    <row r="484" spans="1:13" ht="15.75" x14ac:dyDescent="0.25">
      <c r="A484" s="14" t="s">
        <v>3562</v>
      </c>
      <c r="B484" s="21" t="s">
        <v>302</v>
      </c>
      <c r="C484" s="22" t="s">
        <v>3092</v>
      </c>
      <c r="D484" s="27">
        <f t="shared" si="74"/>
        <v>192800</v>
      </c>
      <c r="E484" s="35">
        <f t="shared" si="65"/>
        <v>141973</v>
      </c>
      <c r="F484" s="35">
        <f t="shared" si="66"/>
        <v>47988</v>
      </c>
      <c r="G484" s="35">
        <f t="shared" si="67"/>
        <v>2839</v>
      </c>
      <c r="H484" s="11">
        <v>0</v>
      </c>
      <c r="I484" s="92">
        <f t="shared" si="75"/>
        <v>0.5</v>
      </c>
      <c r="J484" s="38"/>
      <c r="K484" s="89">
        <f t="shared" si="76"/>
        <v>192800</v>
      </c>
      <c r="L484" s="31">
        <v>20</v>
      </c>
      <c r="M484" s="31">
        <f t="shared" si="77"/>
        <v>800</v>
      </c>
    </row>
    <row r="485" spans="1:13" ht="15.75" x14ac:dyDescent="0.25">
      <c r="A485" s="14" t="s">
        <v>3563</v>
      </c>
      <c r="B485" s="21" t="s">
        <v>312</v>
      </c>
      <c r="C485" s="22" t="s">
        <v>3102</v>
      </c>
      <c r="D485" s="27">
        <f t="shared" si="74"/>
        <v>241000</v>
      </c>
      <c r="E485" s="35">
        <f t="shared" si="65"/>
        <v>177467</v>
      </c>
      <c r="F485" s="35">
        <f t="shared" si="66"/>
        <v>59984</v>
      </c>
      <c r="G485" s="35">
        <f t="shared" si="67"/>
        <v>3549</v>
      </c>
      <c r="H485" s="11">
        <v>0</v>
      </c>
      <c r="I485" s="92">
        <f t="shared" si="75"/>
        <v>0.625</v>
      </c>
      <c r="J485" s="38"/>
      <c r="K485" s="89">
        <f t="shared" si="76"/>
        <v>241000</v>
      </c>
      <c r="L485" s="31">
        <v>25</v>
      </c>
      <c r="M485" s="31">
        <f t="shared" si="77"/>
        <v>1000</v>
      </c>
    </row>
    <row r="486" spans="1:13" ht="15.75" x14ac:dyDescent="0.25">
      <c r="A486" s="14" t="s">
        <v>3564</v>
      </c>
      <c r="B486" s="21" t="s">
        <v>322</v>
      </c>
      <c r="C486" s="22" t="s">
        <v>3112</v>
      </c>
      <c r="D486" s="27">
        <f t="shared" si="74"/>
        <v>48200</v>
      </c>
      <c r="E486" s="35">
        <f t="shared" si="65"/>
        <v>35493</v>
      </c>
      <c r="F486" s="35">
        <f t="shared" si="66"/>
        <v>11997</v>
      </c>
      <c r="G486" s="35">
        <f t="shared" si="67"/>
        <v>710</v>
      </c>
      <c r="H486" s="11">
        <v>0</v>
      </c>
      <c r="I486" s="92">
        <f t="shared" si="75"/>
        <v>0.125</v>
      </c>
      <c r="J486" s="38"/>
      <c r="K486" s="89">
        <f t="shared" si="76"/>
        <v>48200</v>
      </c>
      <c r="L486" s="31">
        <v>5</v>
      </c>
      <c r="M486" s="31">
        <f t="shared" si="77"/>
        <v>200</v>
      </c>
    </row>
    <row r="487" spans="1:13" ht="15.75" x14ac:dyDescent="0.25">
      <c r="A487" s="14" t="s">
        <v>3565</v>
      </c>
      <c r="B487" s="21" t="s">
        <v>332</v>
      </c>
      <c r="C487" s="22" t="s">
        <v>3122</v>
      </c>
      <c r="D487" s="27">
        <f t="shared" si="74"/>
        <v>96400</v>
      </c>
      <c r="E487" s="35">
        <f t="shared" si="65"/>
        <v>70987</v>
      </c>
      <c r="F487" s="35">
        <f t="shared" si="66"/>
        <v>23993</v>
      </c>
      <c r="G487" s="35">
        <f t="shared" si="67"/>
        <v>1420</v>
      </c>
      <c r="H487" s="11">
        <v>0</v>
      </c>
      <c r="I487" s="92">
        <f t="shared" si="75"/>
        <v>0.25</v>
      </c>
      <c r="J487" s="38"/>
      <c r="K487" s="89">
        <f t="shared" si="76"/>
        <v>96400</v>
      </c>
      <c r="L487" s="31">
        <v>10</v>
      </c>
      <c r="M487" s="31">
        <f t="shared" si="77"/>
        <v>400</v>
      </c>
    </row>
    <row r="488" spans="1:13" ht="15.75" x14ac:dyDescent="0.25">
      <c r="A488" s="14" t="s">
        <v>3566</v>
      </c>
      <c r="B488" s="21" t="s">
        <v>342</v>
      </c>
      <c r="C488" s="22" t="s">
        <v>3132</v>
      </c>
      <c r="D488" s="27">
        <f t="shared" si="74"/>
        <v>144600</v>
      </c>
      <c r="E488" s="35">
        <f t="shared" si="65"/>
        <v>106480</v>
      </c>
      <c r="F488" s="35">
        <f t="shared" si="66"/>
        <v>35990</v>
      </c>
      <c r="G488" s="35">
        <f t="shared" si="67"/>
        <v>2130</v>
      </c>
      <c r="H488" s="11">
        <v>0</v>
      </c>
      <c r="I488" s="92">
        <f t="shared" si="75"/>
        <v>0.375</v>
      </c>
      <c r="J488" s="38"/>
      <c r="K488" s="89">
        <f t="shared" si="76"/>
        <v>144600</v>
      </c>
      <c r="L488" s="31">
        <v>15</v>
      </c>
      <c r="M488" s="31">
        <f t="shared" si="77"/>
        <v>600</v>
      </c>
    </row>
    <row r="489" spans="1:13" ht="15.75" x14ac:dyDescent="0.25">
      <c r="A489" s="14" t="s">
        <v>3567</v>
      </c>
      <c r="B489" s="21" t="s">
        <v>352</v>
      </c>
      <c r="C489" s="22" t="s">
        <v>3142</v>
      </c>
      <c r="D489" s="27">
        <f t="shared" si="74"/>
        <v>192800</v>
      </c>
      <c r="E489" s="35">
        <f t="shared" si="65"/>
        <v>141973</v>
      </c>
      <c r="F489" s="35">
        <f t="shared" si="66"/>
        <v>47988</v>
      </c>
      <c r="G489" s="35">
        <f t="shared" si="67"/>
        <v>2839</v>
      </c>
      <c r="H489" s="11">
        <v>0</v>
      </c>
      <c r="I489" s="92">
        <f t="shared" si="75"/>
        <v>0.5</v>
      </c>
      <c r="J489" s="38"/>
      <c r="K489" s="89">
        <f t="shared" si="76"/>
        <v>192800</v>
      </c>
      <c r="L489" s="31">
        <v>20</v>
      </c>
      <c r="M489" s="31">
        <f t="shared" si="77"/>
        <v>800</v>
      </c>
    </row>
    <row r="490" spans="1:13" ht="15.75" x14ac:dyDescent="0.25">
      <c r="A490" s="14" t="s">
        <v>3568</v>
      </c>
      <c r="B490" s="21" t="s">
        <v>362</v>
      </c>
      <c r="C490" s="22" t="s">
        <v>3152</v>
      </c>
      <c r="D490" s="27">
        <f t="shared" si="74"/>
        <v>241000</v>
      </c>
      <c r="E490" s="35">
        <f t="shared" si="65"/>
        <v>177467</v>
      </c>
      <c r="F490" s="35">
        <f t="shared" si="66"/>
        <v>59984</v>
      </c>
      <c r="G490" s="35">
        <f t="shared" si="67"/>
        <v>3549</v>
      </c>
      <c r="H490" s="11">
        <v>0</v>
      </c>
      <c r="I490" s="92">
        <f t="shared" si="75"/>
        <v>0.625</v>
      </c>
      <c r="J490" s="38"/>
      <c r="K490" s="89">
        <f t="shared" si="76"/>
        <v>241000</v>
      </c>
      <c r="L490" s="31">
        <v>25</v>
      </c>
      <c r="M490" s="31">
        <f t="shared" si="77"/>
        <v>1000</v>
      </c>
    </row>
    <row r="491" spans="1:13" ht="15.75" x14ac:dyDescent="0.25">
      <c r="A491" s="14" t="s">
        <v>373</v>
      </c>
      <c r="B491" s="21" t="s">
        <v>1985</v>
      </c>
      <c r="C491" s="22" t="s">
        <v>1986</v>
      </c>
      <c r="D491" s="27">
        <f t="shared" si="74"/>
        <v>592200</v>
      </c>
      <c r="E491" s="35">
        <f t="shared" si="65"/>
        <v>436082</v>
      </c>
      <c r="F491" s="35">
        <f t="shared" si="66"/>
        <v>147396</v>
      </c>
      <c r="G491" s="35">
        <f t="shared" si="67"/>
        <v>8722</v>
      </c>
      <c r="H491" s="11">
        <v>0</v>
      </c>
      <c r="I491" s="92">
        <v>1</v>
      </c>
      <c r="J491" s="38"/>
      <c r="K491" s="89">
        <f>P1_</f>
        <v>592200</v>
      </c>
      <c r="L491" s="31"/>
    </row>
    <row r="492" spans="1:13" ht="15.75" x14ac:dyDescent="0.25">
      <c r="A492" s="14" t="s">
        <v>374</v>
      </c>
      <c r="B492" s="21" t="s">
        <v>59</v>
      </c>
      <c r="C492" s="22" t="s">
        <v>1987</v>
      </c>
      <c r="D492" s="27">
        <f t="shared" si="74"/>
        <v>443420</v>
      </c>
      <c r="E492" s="35">
        <f t="shared" si="65"/>
        <v>326524</v>
      </c>
      <c r="F492" s="35">
        <f t="shared" si="66"/>
        <v>110366</v>
      </c>
      <c r="G492" s="35">
        <f t="shared" si="67"/>
        <v>6530</v>
      </c>
      <c r="H492" s="11">
        <v>0</v>
      </c>
      <c r="I492" s="92">
        <v>1</v>
      </c>
      <c r="J492" s="38"/>
      <c r="K492" s="89">
        <f>P2_</f>
        <v>443420</v>
      </c>
      <c r="L492" s="31"/>
    </row>
    <row r="493" spans="1:13" ht="15.75" x14ac:dyDescent="0.25">
      <c r="A493" s="14" t="s">
        <v>375</v>
      </c>
      <c r="B493" s="21" t="s">
        <v>61</v>
      </c>
      <c r="C493" s="22" t="s">
        <v>1989</v>
      </c>
      <c r="D493" s="27">
        <f t="shared" si="74"/>
        <v>9640</v>
      </c>
      <c r="E493" s="35">
        <f t="shared" si="65"/>
        <v>7099</v>
      </c>
      <c r="F493" s="35">
        <f t="shared" si="66"/>
        <v>2399</v>
      </c>
      <c r="G493" s="35">
        <f t="shared" si="67"/>
        <v>142</v>
      </c>
      <c r="H493" s="11">
        <v>0</v>
      </c>
      <c r="I493" s="92">
        <f t="shared" ref="I493:I532" si="78">L493/40</f>
        <v>2.5000000000000001E-2</v>
      </c>
      <c r="J493" s="38"/>
      <c r="K493" s="89">
        <f t="shared" ref="K493:K532" si="79">M493*N1_</f>
        <v>9640</v>
      </c>
      <c r="L493" s="31">
        <v>1</v>
      </c>
      <c r="M493" s="31">
        <f>L493*40</f>
        <v>40</v>
      </c>
    </row>
    <row r="494" spans="1:13" ht="15.75" x14ac:dyDescent="0.25">
      <c r="A494" s="14" t="s">
        <v>376</v>
      </c>
      <c r="B494" s="21" t="s">
        <v>63</v>
      </c>
      <c r="C494" s="22" t="s">
        <v>1991</v>
      </c>
      <c r="D494" s="27">
        <f t="shared" si="74"/>
        <v>19280</v>
      </c>
      <c r="E494" s="35">
        <f t="shared" si="65"/>
        <v>14197</v>
      </c>
      <c r="F494" s="35">
        <f t="shared" si="66"/>
        <v>4799</v>
      </c>
      <c r="G494" s="35">
        <f t="shared" si="67"/>
        <v>284</v>
      </c>
      <c r="H494" s="11">
        <v>0</v>
      </c>
      <c r="I494" s="92">
        <f t="shared" si="78"/>
        <v>0.05</v>
      </c>
      <c r="J494" s="38"/>
      <c r="K494" s="89">
        <f t="shared" si="79"/>
        <v>19280</v>
      </c>
      <c r="L494" s="31">
        <v>2</v>
      </c>
      <c r="M494" s="31">
        <f t="shared" ref="M494:M532" si="80">L494*40</f>
        <v>80</v>
      </c>
    </row>
    <row r="495" spans="1:13" ht="15.75" x14ac:dyDescent="0.25">
      <c r="A495" s="14" t="s">
        <v>377</v>
      </c>
      <c r="B495" s="21" t="s">
        <v>65</v>
      </c>
      <c r="C495" s="22" t="s">
        <v>1993</v>
      </c>
      <c r="D495" s="27">
        <f t="shared" si="74"/>
        <v>28920</v>
      </c>
      <c r="E495" s="35">
        <f t="shared" si="65"/>
        <v>21296</v>
      </c>
      <c r="F495" s="35">
        <f t="shared" si="66"/>
        <v>7198</v>
      </c>
      <c r="G495" s="35">
        <f t="shared" si="67"/>
        <v>426</v>
      </c>
      <c r="H495" s="11">
        <v>0</v>
      </c>
      <c r="I495" s="92">
        <f t="shared" si="78"/>
        <v>7.4999999999999997E-2</v>
      </c>
      <c r="J495" s="38"/>
      <c r="K495" s="89">
        <f t="shared" si="79"/>
        <v>28920</v>
      </c>
      <c r="L495" s="31">
        <v>3</v>
      </c>
      <c r="M495" s="31">
        <f t="shared" si="80"/>
        <v>120</v>
      </c>
    </row>
    <row r="496" spans="1:13" ht="15.75" x14ac:dyDescent="0.25">
      <c r="A496" s="14" t="s">
        <v>378</v>
      </c>
      <c r="B496" s="21" t="s">
        <v>379</v>
      </c>
      <c r="C496" s="22" t="s">
        <v>1995</v>
      </c>
      <c r="D496" s="27">
        <f t="shared" si="74"/>
        <v>38560</v>
      </c>
      <c r="E496" s="35">
        <f t="shared" si="65"/>
        <v>28395</v>
      </c>
      <c r="F496" s="35">
        <f t="shared" si="66"/>
        <v>9597</v>
      </c>
      <c r="G496" s="35">
        <f t="shared" si="67"/>
        <v>568</v>
      </c>
      <c r="H496" s="11">
        <v>0</v>
      </c>
      <c r="I496" s="92">
        <f t="shared" si="78"/>
        <v>0.1</v>
      </c>
      <c r="J496" s="38"/>
      <c r="K496" s="89">
        <f t="shared" si="79"/>
        <v>38560</v>
      </c>
      <c r="L496" s="31">
        <v>4</v>
      </c>
      <c r="M496" s="31">
        <f t="shared" si="80"/>
        <v>160</v>
      </c>
    </row>
    <row r="497" spans="1:13" ht="15.75" x14ac:dyDescent="0.25">
      <c r="A497" s="14" t="s">
        <v>380</v>
      </c>
      <c r="B497" s="21" t="s">
        <v>381</v>
      </c>
      <c r="C497" s="22" t="s">
        <v>1997</v>
      </c>
      <c r="D497" s="27">
        <f t="shared" si="74"/>
        <v>48200</v>
      </c>
      <c r="E497" s="35">
        <f t="shared" si="65"/>
        <v>35493</v>
      </c>
      <c r="F497" s="35">
        <f t="shared" si="66"/>
        <v>11997</v>
      </c>
      <c r="G497" s="35">
        <f t="shared" si="67"/>
        <v>710</v>
      </c>
      <c r="H497" s="11">
        <v>0</v>
      </c>
      <c r="I497" s="92">
        <f t="shared" si="78"/>
        <v>0.125</v>
      </c>
      <c r="J497" s="38"/>
      <c r="K497" s="89">
        <f t="shared" si="79"/>
        <v>48200</v>
      </c>
      <c r="L497" s="31">
        <v>5</v>
      </c>
      <c r="M497" s="31">
        <f t="shared" si="80"/>
        <v>200</v>
      </c>
    </row>
    <row r="498" spans="1:13" ht="15.75" x14ac:dyDescent="0.25">
      <c r="A498" s="14" t="s">
        <v>382</v>
      </c>
      <c r="B498" s="21" t="s">
        <v>383</v>
      </c>
      <c r="C498" s="22" t="s">
        <v>1999</v>
      </c>
      <c r="D498" s="27">
        <f t="shared" si="74"/>
        <v>57840</v>
      </c>
      <c r="E498" s="35">
        <f t="shared" si="65"/>
        <v>42592</v>
      </c>
      <c r="F498" s="35">
        <f t="shared" si="66"/>
        <v>14396</v>
      </c>
      <c r="G498" s="35">
        <f t="shared" si="67"/>
        <v>852</v>
      </c>
      <c r="H498" s="11">
        <v>0</v>
      </c>
      <c r="I498" s="92">
        <f t="shared" si="78"/>
        <v>0.15</v>
      </c>
      <c r="J498" s="38"/>
      <c r="K498" s="89">
        <f t="shared" si="79"/>
        <v>57840</v>
      </c>
      <c r="L498" s="31">
        <v>6</v>
      </c>
      <c r="M498" s="31">
        <f t="shared" si="80"/>
        <v>240</v>
      </c>
    </row>
    <row r="499" spans="1:13" ht="15.75" x14ac:dyDescent="0.25">
      <c r="A499" s="14" t="s">
        <v>384</v>
      </c>
      <c r="B499" s="21" t="s">
        <v>385</v>
      </c>
      <c r="C499" s="22" t="s">
        <v>2001</v>
      </c>
      <c r="D499" s="27">
        <f t="shared" si="74"/>
        <v>67480</v>
      </c>
      <c r="E499" s="35">
        <f t="shared" si="65"/>
        <v>49691</v>
      </c>
      <c r="F499" s="35">
        <f t="shared" si="66"/>
        <v>16795</v>
      </c>
      <c r="G499" s="35">
        <f t="shared" si="67"/>
        <v>994</v>
      </c>
      <c r="H499" s="11">
        <v>0</v>
      </c>
      <c r="I499" s="92">
        <f t="shared" si="78"/>
        <v>0.17499999999999999</v>
      </c>
      <c r="J499" s="38"/>
      <c r="K499" s="89">
        <f t="shared" si="79"/>
        <v>67480</v>
      </c>
      <c r="L499" s="31">
        <v>7</v>
      </c>
      <c r="M499" s="31">
        <f t="shared" si="80"/>
        <v>280</v>
      </c>
    </row>
    <row r="500" spans="1:13" ht="15.75" x14ac:dyDescent="0.25">
      <c r="A500" s="14" t="s">
        <v>386</v>
      </c>
      <c r="B500" s="21" t="s">
        <v>387</v>
      </c>
      <c r="C500" s="22" t="s">
        <v>2003</v>
      </c>
      <c r="D500" s="27">
        <f t="shared" si="74"/>
        <v>77120</v>
      </c>
      <c r="E500" s="35">
        <f t="shared" si="65"/>
        <v>56789</v>
      </c>
      <c r="F500" s="35">
        <f t="shared" si="66"/>
        <v>19195</v>
      </c>
      <c r="G500" s="35">
        <f t="shared" si="67"/>
        <v>1136</v>
      </c>
      <c r="H500" s="11">
        <v>0</v>
      </c>
      <c r="I500" s="92">
        <f t="shared" si="78"/>
        <v>0.2</v>
      </c>
      <c r="J500" s="38"/>
      <c r="K500" s="89">
        <f t="shared" si="79"/>
        <v>77120</v>
      </c>
      <c r="L500" s="31">
        <v>8</v>
      </c>
      <c r="M500" s="31">
        <f t="shared" si="80"/>
        <v>320</v>
      </c>
    </row>
    <row r="501" spans="1:13" ht="15.75" x14ac:dyDescent="0.25">
      <c r="A501" s="14" t="s">
        <v>388</v>
      </c>
      <c r="B501" s="21" t="s">
        <v>389</v>
      </c>
      <c r="C501" s="22" t="s">
        <v>2005</v>
      </c>
      <c r="D501" s="27">
        <f t="shared" si="74"/>
        <v>86760</v>
      </c>
      <c r="E501" s="35">
        <f t="shared" si="65"/>
        <v>63888</v>
      </c>
      <c r="F501" s="35">
        <f t="shared" si="66"/>
        <v>21594</v>
      </c>
      <c r="G501" s="35">
        <f t="shared" si="67"/>
        <v>1278</v>
      </c>
      <c r="H501" s="11">
        <v>0</v>
      </c>
      <c r="I501" s="92">
        <f t="shared" si="78"/>
        <v>0.22500000000000001</v>
      </c>
      <c r="J501" s="38"/>
      <c r="K501" s="89">
        <f t="shared" si="79"/>
        <v>86760</v>
      </c>
      <c r="L501" s="31">
        <v>9</v>
      </c>
      <c r="M501" s="31">
        <f t="shared" si="80"/>
        <v>360</v>
      </c>
    </row>
    <row r="502" spans="1:13" ht="15.75" x14ac:dyDescent="0.25">
      <c r="A502" s="14" t="s">
        <v>390</v>
      </c>
      <c r="B502" s="21" t="s">
        <v>391</v>
      </c>
      <c r="C502" s="22" t="s">
        <v>2007</v>
      </c>
      <c r="D502" s="27">
        <f t="shared" si="74"/>
        <v>96400</v>
      </c>
      <c r="E502" s="35">
        <f t="shared" si="65"/>
        <v>70987</v>
      </c>
      <c r="F502" s="35">
        <f t="shared" si="66"/>
        <v>23993</v>
      </c>
      <c r="G502" s="35">
        <f t="shared" si="67"/>
        <v>1420</v>
      </c>
      <c r="H502" s="11">
        <v>0</v>
      </c>
      <c r="I502" s="92">
        <f t="shared" si="78"/>
        <v>0.25</v>
      </c>
      <c r="J502" s="38"/>
      <c r="K502" s="89">
        <f t="shared" si="79"/>
        <v>96400</v>
      </c>
      <c r="L502" s="31">
        <v>10</v>
      </c>
      <c r="M502" s="31">
        <f t="shared" si="80"/>
        <v>400</v>
      </c>
    </row>
    <row r="503" spans="1:13" ht="15.75" x14ac:dyDescent="0.25">
      <c r="A503" s="14" t="s">
        <v>392</v>
      </c>
      <c r="B503" s="21" t="s">
        <v>393</v>
      </c>
      <c r="C503" s="22" t="s">
        <v>2009</v>
      </c>
      <c r="D503" s="27">
        <f t="shared" si="74"/>
        <v>106040</v>
      </c>
      <c r="E503" s="35">
        <f t="shared" si="65"/>
        <v>78085</v>
      </c>
      <c r="F503" s="35">
        <f t="shared" si="66"/>
        <v>26393</v>
      </c>
      <c r="G503" s="35">
        <f t="shared" si="67"/>
        <v>1562</v>
      </c>
      <c r="H503" s="11">
        <v>0</v>
      </c>
      <c r="I503" s="92">
        <f t="shared" si="78"/>
        <v>0.27500000000000002</v>
      </c>
      <c r="J503" s="38"/>
      <c r="K503" s="89">
        <f t="shared" si="79"/>
        <v>106040</v>
      </c>
      <c r="L503" s="31">
        <v>11</v>
      </c>
      <c r="M503" s="31">
        <f t="shared" si="80"/>
        <v>440</v>
      </c>
    </row>
    <row r="504" spans="1:13" ht="15.75" x14ac:dyDescent="0.25">
      <c r="A504" s="14" t="s">
        <v>394</v>
      </c>
      <c r="B504" s="21" t="s">
        <v>395</v>
      </c>
      <c r="C504" s="22" t="s">
        <v>2011</v>
      </c>
      <c r="D504" s="27">
        <f t="shared" si="74"/>
        <v>115680</v>
      </c>
      <c r="E504" s="35">
        <f t="shared" si="65"/>
        <v>85184</v>
      </c>
      <c r="F504" s="35">
        <f t="shared" si="66"/>
        <v>28792</v>
      </c>
      <c r="G504" s="35">
        <f t="shared" si="67"/>
        <v>1704</v>
      </c>
      <c r="H504" s="11">
        <v>0</v>
      </c>
      <c r="I504" s="92">
        <f t="shared" si="78"/>
        <v>0.3</v>
      </c>
      <c r="J504" s="38"/>
      <c r="K504" s="89">
        <f t="shared" si="79"/>
        <v>115680</v>
      </c>
      <c r="L504" s="31">
        <v>12</v>
      </c>
      <c r="M504" s="31">
        <f t="shared" si="80"/>
        <v>480</v>
      </c>
    </row>
    <row r="505" spans="1:13" ht="15.75" x14ac:dyDescent="0.25">
      <c r="A505" s="14" t="s">
        <v>396</v>
      </c>
      <c r="B505" s="21" t="s">
        <v>397</v>
      </c>
      <c r="C505" s="22" t="s">
        <v>2013</v>
      </c>
      <c r="D505" s="27">
        <f t="shared" si="74"/>
        <v>125320</v>
      </c>
      <c r="E505" s="35">
        <f t="shared" si="65"/>
        <v>92283</v>
      </c>
      <c r="F505" s="35">
        <f t="shared" si="66"/>
        <v>31191</v>
      </c>
      <c r="G505" s="35">
        <f t="shared" si="67"/>
        <v>1846</v>
      </c>
      <c r="H505" s="11">
        <v>0</v>
      </c>
      <c r="I505" s="92">
        <f t="shared" si="78"/>
        <v>0.32500000000000001</v>
      </c>
      <c r="J505" s="38"/>
      <c r="K505" s="89">
        <f t="shared" si="79"/>
        <v>125320</v>
      </c>
      <c r="L505" s="31">
        <v>13</v>
      </c>
      <c r="M505" s="31">
        <f t="shared" si="80"/>
        <v>520</v>
      </c>
    </row>
    <row r="506" spans="1:13" ht="15.75" x14ac:dyDescent="0.25">
      <c r="A506" s="14" t="s">
        <v>398</v>
      </c>
      <c r="B506" s="21" t="s">
        <v>399</v>
      </c>
      <c r="C506" s="22" t="s">
        <v>2015</v>
      </c>
      <c r="D506" s="27">
        <f t="shared" si="74"/>
        <v>134960</v>
      </c>
      <c r="E506" s="35">
        <f t="shared" si="65"/>
        <v>99381</v>
      </c>
      <c r="F506" s="35">
        <f t="shared" si="66"/>
        <v>33591</v>
      </c>
      <c r="G506" s="35">
        <f t="shared" si="67"/>
        <v>1988</v>
      </c>
      <c r="H506" s="11">
        <v>0</v>
      </c>
      <c r="I506" s="92">
        <f t="shared" si="78"/>
        <v>0.35</v>
      </c>
      <c r="J506" s="38"/>
      <c r="K506" s="89">
        <f t="shared" si="79"/>
        <v>134960</v>
      </c>
      <c r="L506" s="31">
        <v>14</v>
      </c>
      <c r="M506" s="31">
        <f t="shared" si="80"/>
        <v>560</v>
      </c>
    </row>
    <row r="507" spans="1:13" ht="15.75" x14ac:dyDescent="0.25">
      <c r="A507" s="14" t="s">
        <v>400</v>
      </c>
      <c r="B507" s="21" t="s">
        <v>401</v>
      </c>
      <c r="C507" s="22" t="s">
        <v>2017</v>
      </c>
      <c r="D507" s="27">
        <f t="shared" si="74"/>
        <v>144600</v>
      </c>
      <c r="E507" s="35">
        <f t="shared" si="65"/>
        <v>106480</v>
      </c>
      <c r="F507" s="35">
        <f t="shared" si="66"/>
        <v>35990</v>
      </c>
      <c r="G507" s="35">
        <f t="shared" si="67"/>
        <v>2130</v>
      </c>
      <c r="H507" s="11">
        <v>0</v>
      </c>
      <c r="I507" s="92">
        <f t="shared" si="78"/>
        <v>0.375</v>
      </c>
      <c r="J507" s="38"/>
      <c r="K507" s="89">
        <f t="shared" si="79"/>
        <v>144600</v>
      </c>
      <c r="L507" s="31">
        <v>15</v>
      </c>
      <c r="M507" s="31">
        <f t="shared" si="80"/>
        <v>600</v>
      </c>
    </row>
    <row r="508" spans="1:13" ht="15.75" x14ac:dyDescent="0.25">
      <c r="A508" s="14" t="s">
        <v>402</v>
      </c>
      <c r="B508" s="21" t="s">
        <v>403</v>
      </c>
      <c r="C508" s="22" t="s">
        <v>2019</v>
      </c>
      <c r="D508" s="27">
        <f t="shared" si="74"/>
        <v>154240</v>
      </c>
      <c r="E508" s="35">
        <f t="shared" si="65"/>
        <v>113579</v>
      </c>
      <c r="F508" s="35">
        <f t="shared" si="66"/>
        <v>38389</v>
      </c>
      <c r="G508" s="35">
        <f t="shared" si="67"/>
        <v>2272</v>
      </c>
      <c r="H508" s="11">
        <v>0</v>
      </c>
      <c r="I508" s="92">
        <f t="shared" si="78"/>
        <v>0.4</v>
      </c>
      <c r="J508" s="38"/>
      <c r="K508" s="89">
        <f t="shared" si="79"/>
        <v>154240</v>
      </c>
      <c r="L508" s="31">
        <v>16</v>
      </c>
      <c r="M508" s="31">
        <f t="shared" si="80"/>
        <v>640</v>
      </c>
    </row>
    <row r="509" spans="1:13" ht="15.75" x14ac:dyDescent="0.25">
      <c r="A509" s="14" t="s">
        <v>404</v>
      </c>
      <c r="B509" s="21" t="s">
        <v>405</v>
      </c>
      <c r="C509" s="22" t="s">
        <v>2021</v>
      </c>
      <c r="D509" s="27">
        <f t="shared" si="74"/>
        <v>163880</v>
      </c>
      <c r="E509" s="35">
        <f t="shared" si="65"/>
        <v>120677</v>
      </c>
      <c r="F509" s="35">
        <f t="shared" si="66"/>
        <v>40789</v>
      </c>
      <c r="G509" s="35">
        <f t="shared" si="67"/>
        <v>2414</v>
      </c>
      <c r="H509" s="11">
        <v>0</v>
      </c>
      <c r="I509" s="92">
        <f t="shared" si="78"/>
        <v>0.42499999999999999</v>
      </c>
      <c r="J509" s="38"/>
      <c r="K509" s="89">
        <f t="shared" si="79"/>
        <v>163880</v>
      </c>
      <c r="L509" s="31">
        <v>17</v>
      </c>
      <c r="M509" s="31">
        <f t="shared" si="80"/>
        <v>680</v>
      </c>
    </row>
    <row r="510" spans="1:13" ht="15.75" x14ac:dyDescent="0.25">
      <c r="A510" s="14" t="s">
        <v>406</v>
      </c>
      <c r="B510" s="21" t="s">
        <v>407</v>
      </c>
      <c r="C510" s="22" t="s">
        <v>2023</v>
      </c>
      <c r="D510" s="27">
        <f t="shared" si="74"/>
        <v>173520</v>
      </c>
      <c r="E510" s="35">
        <f t="shared" si="65"/>
        <v>127776</v>
      </c>
      <c r="F510" s="35">
        <f t="shared" si="66"/>
        <v>43188</v>
      </c>
      <c r="G510" s="35">
        <f t="shared" si="67"/>
        <v>2556</v>
      </c>
      <c r="H510" s="11">
        <v>0</v>
      </c>
      <c r="I510" s="92">
        <f t="shared" si="78"/>
        <v>0.45</v>
      </c>
      <c r="J510" s="38"/>
      <c r="K510" s="89">
        <f t="shared" si="79"/>
        <v>173520</v>
      </c>
      <c r="L510" s="31">
        <v>18</v>
      </c>
      <c r="M510" s="31">
        <f t="shared" si="80"/>
        <v>720</v>
      </c>
    </row>
    <row r="511" spans="1:13" ht="15.75" x14ac:dyDescent="0.25">
      <c r="A511" s="14" t="s">
        <v>408</v>
      </c>
      <c r="B511" s="21" t="s">
        <v>409</v>
      </c>
      <c r="C511" s="22" t="s">
        <v>2025</v>
      </c>
      <c r="D511" s="27">
        <f t="shared" si="74"/>
        <v>183160</v>
      </c>
      <c r="E511" s="35">
        <f t="shared" si="65"/>
        <v>134875</v>
      </c>
      <c r="F511" s="35">
        <f t="shared" si="66"/>
        <v>45588</v>
      </c>
      <c r="G511" s="35">
        <f t="shared" si="67"/>
        <v>2697</v>
      </c>
      <c r="H511" s="11">
        <v>0</v>
      </c>
      <c r="I511" s="92">
        <f t="shared" si="78"/>
        <v>0.47499999999999998</v>
      </c>
      <c r="J511" s="38"/>
      <c r="K511" s="89">
        <f t="shared" si="79"/>
        <v>183160</v>
      </c>
      <c r="L511" s="31">
        <v>19</v>
      </c>
      <c r="M511" s="31">
        <f t="shared" si="80"/>
        <v>760</v>
      </c>
    </row>
    <row r="512" spans="1:13" ht="15.75" x14ac:dyDescent="0.25">
      <c r="A512" s="14" t="s">
        <v>410</v>
      </c>
      <c r="B512" s="21" t="s">
        <v>411</v>
      </c>
      <c r="C512" s="22" t="s">
        <v>2027</v>
      </c>
      <c r="D512" s="27">
        <f t="shared" si="74"/>
        <v>192800</v>
      </c>
      <c r="E512" s="35">
        <f t="shared" si="65"/>
        <v>141973</v>
      </c>
      <c r="F512" s="35">
        <f t="shared" si="66"/>
        <v>47988</v>
      </c>
      <c r="G512" s="35">
        <f t="shared" si="67"/>
        <v>2839</v>
      </c>
      <c r="H512" s="11">
        <v>0</v>
      </c>
      <c r="I512" s="92">
        <f t="shared" si="78"/>
        <v>0.5</v>
      </c>
      <c r="J512" s="38"/>
      <c r="K512" s="89">
        <f t="shared" si="79"/>
        <v>192800</v>
      </c>
      <c r="L512" s="31">
        <v>20</v>
      </c>
      <c r="M512" s="31">
        <f t="shared" si="80"/>
        <v>800</v>
      </c>
    </row>
    <row r="513" spans="1:13" ht="15.75" x14ac:dyDescent="0.25">
      <c r="A513" s="14" t="s">
        <v>412</v>
      </c>
      <c r="B513" s="21" t="s">
        <v>413</v>
      </c>
      <c r="C513" s="22" t="s">
        <v>2029</v>
      </c>
      <c r="D513" s="27">
        <f t="shared" si="74"/>
        <v>202440</v>
      </c>
      <c r="E513" s="35">
        <f t="shared" si="65"/>
        <v>149072</v>
      </c>
      <c r="F513" s="35">
        <f t="shared" si="66"/>
        <v>50387</v>
      </c>
      <c r="G513" s="35">
        <f t="shared" si="67"/>
        <v>2981</v>
      </c>
      <c r="H513" s="11">
        <v>0</v>
      </c>
      <c r="I513" s="92">
        <f t="shared" si="78"/>
        <v>0.52500000000000002</v>
      </c>
      <c r="J513" s="38"/>
      <c r="K513" s="89">
        <f t="shared" si="79"/>
        <v>202440</v>
      </c>
      <c r="L513" s="31">
        <v>21</v>
      </c>
      <c r="M513" s="31">
        <f t="shared" si="80"/>
        <v>840</v>
      </c>
    </row>
    <row r="514" spans="1:13" ht="15.75" x14ac:dyDescent="0.25">
      <c r="A514" s="14" t="s">
        <v>414</v>
      </c>
      <c r="B514" s="21" t="s">
        <v>415</v>
      </c>
      <c r="C514" s="22" t="s">
        <v>2031</v>
      </c>
      <c r="D514" s="27">
        <f t="shared" si="74"/>
        <v>212080</v>
      </c>
      <c r="E514" s="35">
        <f t="shared" si="65"/>
        <v>156171</v>
      </c>
      <c r="F514" s="35">
        <f t="shared" si="66"/>
        <v>52786</v>
      </c>
      <c r="G514" s="35">
        <f t="shared" si="67"/>
        <v>3123</v>
      </c>
      <c r="H514" s="11">
        <v>0</v>
      </c>
      <c r="I514" s="92">
        <f t="shared" si="78"/>
        <v>0.55000000000000004</v>
      </c>
      <c r="J514" s="38"/>
      <c r="K514" s="89">
        <f t="shared" si="79"/>
        <v>212080</v>
      </c>
      <c r="L514" s="31">
        <v>22</v>
      </c>
      <c r="M514" s="31">
        <f t="shared" si="80"/>
        <v>880</v>
      </c>
    </row>
    <row r="515" spans="1:13" ht="15.75" x14ac:dyDescent="0.25">
      <c r="A515" s="14" t="s">
        <v>416</v>
      </c>
      <c r="B515" s="21" t="s">
        <v>417</v>
      </c>
      <c r="C515" s="22" t="s">
        <v>2033</v>
      </c>
      <c r="D515" s="27">
        <f t="shared" si="74"/>
        <v>221720</v>
      </c>
      <c r="E515" s="35">
        <f t="shared" ref="E515:E578" si="81">ROUND($D515*100/135.8,0)</f>
        <v>163270</v>
      </c>
      <c r="F515" s="35">
        <f t="shared" ref="F515:F578" si="82">D515-E515-G515</f>
        <v>55185</v>
      </c>
      <c r="G515" s="35">
        <f t="shared" ref="G515:G578" si="83">ROUND($D515*2/135.8,0)</f>
        <v>3265</v>
      </c>
      <c r="H515" s="11">
        <v>0</v>
      </c>
      <c r="I515" s="92">
        <f t="shared" si="78"/>
        <v>0.57499999999999996</v>
      </c>
      <c r="J515" s="38"/>
      <c r="K515" s="89">
        <f t="shared" si="79"/>
        <v>221720</v>
      </c>
      <c r="L515" s="31">
        <v>23</v>
      </c>
      <c r="M515" s="31">
        <f t="shared" si="80"/>
        <v>920</v>
      </c>
    </row>
    <row r="516" spans="1:13" ht="15.75" x14ac:dyDescent="0.25">
      <c r="A516" s="14" t="s">
        <v>418</v>
      </c>
      <c r="B516" s="21" t="s">
        <v>419</v>
      </c>
      <c r="C516" s="22" t="s">
        <v>2035</v>
      </c>
      <c r="D516" s="27">
        <f t="shared" si="74"/>
        <v>231360</v>
      </c>
      <c r="E516" s="35">
        <f t="shared" si="81"/>
        <v>170368</v>
      </c>
      <c r="F516" s="35">
        <f t="shared" si="82"/>
        <v>57585</v>
      </c>
      <c r="G516" s="35">
        <f t="shared" si="83"/>
        <v>3407</v>
      </c>
      <c r="H516" s="11">
        <v>0</v>
      </c>
      <c r="I516" s="92">
        <f t="shared" si="78"/>
        <v>0.6</v>
      </c>
      <c r="J516" s="38"/>
      <c r="K516" s="89">
        <f t="shared" si="79"/>
        <v>231360</v>
      </c>
      <c r="L516" s="31">
        <v>24</v>
      </c>
      <c r="M516" s="31">
        <f t="shared" si="80"/>
        <v>960</v>
      </c>
    </row>
    <row r="517" spans="1:13" ht="15.75" x14ac:dyDescent="0.25">
      <c r="A517" s="14" t="s">
        <v>420</v>
      </c>
      <c r="B517" s="21" t="s">
        <v>421</v>
      </c>
      <c r="C517" s="22" t="s">
        <v>2037</v>
      </c>
      <c r="D517" s="27">
        <f t="shared" si="74"/>
        <v>241000</v>
      </c>
      <c r="E517" s="35">
        <f t="shared" si="81"/>
        <v>177467</v>
      </c>
      <c r="F517" s="35">
        <f t="shared" si="82"/>
        <v>59984</v>
      </c>
      <c r="G517" s="35">
        <f t="shared" si="83"/>
        <v>3549</v>
      </c>
      <c r="H517" s="11">
        <v>0</v>
      </c>
      <c r="I517" s="92">
        <f t="shared" si="78"/>
        <v>0.625</v>
      </c>
      <c r="J517" s="38"/>
      <c r="K517" s="89">
        <f t="shared" si="79"/>
        <v>241000</v>
      </c>
      <c r="L517" s="31">
        <v>25</v>
      </c>
      <c r="M517" s="31">
        <f t="shared" si="80"/>
        <v>1000</v>
      </c>
    </row>
    <row r="518" spans="1:13" ht="15.75" x14ac:dyDescent="0.25">
      <c r="A518" s="14" t="s">
        <v>422</v>
      </c>
      <c r="B518" s="21" t="s">
        <v>423</v>
      </c>
      <c r="C518" s="22" t="s">
        <v>2039</v>
      </c>
      <c r="D518" s="27">
        <f t="shared" si="74"/>
        <v>250640</v>
      </c>
      <c r="E518" s="35">
        <f t="shared" si="81"/>
        <v>184566</v>
      </c>
      <c r="F518" s="35">
        <f t="shared" si="82"/>
        <v>62383</v>
      </c>
      <c r="G518" s="35">
        <f t="shared" si="83"/>
        <v>3691</v>
      </c>
      <c r="H518" s="11">
        <v>0</v>
      </c>
      <c r="I518" s="92">
        <f t="shared" si="78"/>
        <v>0.65</v>
      </c>
      <c r="J518" s="38"/>
      <c r="K518" s="89">
        <f t="shared" si="79"/>
        <v>250640</v>
      </c>
      <c r="L518" s="31">
        <v>26</v>
      </c>
      <c r="M518" s="31">
        <f t="shared" si="80"/>
        <v>1040</v>
      </c>
    </row>
    <row r="519" spans="1:13" ht="15.75" x14ac:dyDescent="0.25">
      <c r="A519" s="14" t="s">
        <v>424</v>
      </c>
      <c r="B519" s="21" t="s">
        <v>425</v>
      </c>
      <c r="C519" s="22" t="s">
        <v>2041</v>
      </c>
      <c r="D519" s="27">
        <f t="shared" si="74"/>
        <v>260280</v>
      </c>
      <c r="E519" s="35">
        <f t="shared" si="81"/>
        <v>191664</v>
      </c>
      <c r="F519" s="35">
        <f t="shared" si="82"/>
        <v>64783</v>
      </c>
      <c r="G519" s="35">
        <f t="shared" si="83"/>
        <v>3833</v>
      </c>
      <c r="H519" s="11">
        <v>0</v>
      </c>
      <c r="I519" s="92">
        <f t="shared" si="78"/>
        <v>0.67500000000000004</v>
      </c>
      <c r="J519" s="38"/>
      <c r="K519" s="89">
        <f t="shared" si="79"/>
        <v>260280</v>
      </c>
      <c r="L519" s="31">
        <v>27</v>
      </c>
      <c r="M519" s="31">
        <f t="shared" si="80"/>
        <v>1080</v>
      </c>
    </row>
    <row r="520" spans="1:13" ht="15.75" x14ac:dyDescent="0.25">
      <c r="A520" s="14" t="s">
        <v>426</v>
      </c>
      <c r="B520" s="21" t="s">
        <v>427</v>
      </c>
      <c r="C520" s="22" t="s">
        <v>2043</v>
      </c>
      <c r="D520" s="27">
        <f t="shared" si="74"/>
        <v>269920</v>
      </c>
      <c r="E520" s="35">
        <f t="shared" si="81"/>
        <v>198763</v>
      </c>
      <c r="F520" s="35">
        <f t="shared" si="82"/>
        <v>67182</v>
      </c>
      <c r="G520" s="35">
        <f t="shared" si="83"/>
        <v>3975</v>
      </c>
      <c r="H520" s="11">
        <v>0</v>
      </c>
      <c r="I520" s="92">
        <f t="shared" si="78"/>
        <v>0.7</v>
      </c>
      <c r="J520" s="38"/>
      <c r="K520" s="89">
        <f t="shared" si="79"/>
        <v>269920</v>
      </c>
      <c r="L520" s="31">
        <v>28</v>
      </c>
      <c r="M520" s="31">
        <f t="shared" si="80"/>
        <v>1120</v>
      </c>
    </row>
    <row r="521" spans="1:13" ht="15.75" x14ac:dyDescent="0.25">
      <c r="A521" s="14" t="s">
        <v>428</v>
      </c>
      <c r="B521" s="21" t="s">
        <v>429</v>
      </c>
      <c r="C521" s="22" t="s">
        <v>2045</v>
      </c>
      <c r="D521" s="27">
        <f t="shared" si="74"/>
        <v>279560</v>
      </c>
      <c r="E521" s="35">
        <f t="shared" si="81"/>
        <v>205862</v>
      </c>
      <c r="F521" s="35">
        <f t="shared" si="82"/>
        <v>69581</v>
      </c>
      <c r="G521" s="35">
        <f t="shared" si="83"/>
        <v>4117</v>
      </c>
      <c r="H521" s="11">
        <v>0</v>
      </c>
      <c r="I521" s="92">
        <f t="shared" si="78"/>
        <v>0.72499999999999998</v>
      </c>
      <c r="J521" s="38"/>
      <c r="K521" s="89">
        <f t="shared" si="79"/>
        <v>279560</v>
      </c>
      <c r="L521" s="31">
        <v>29</v>
      </c>
      <c r="M521" s="31">
        <f t="shared" si="80"/>
        <v>1160</v>
      </c>
    </row>
    <row r="522" spans="1:13" ht="15.75" x14ac:dyDescent="0.25">
      <c r="A522" s="14" t="s">
        <v>430</v>
      </c>
      <c r="B522" s="21" t="s">
        <v>431</v>
      </c>
      <c r="C522" s="22" t="s">
        <v>2047</v>
      </c>
      <c r="D522" s="27">
        <f t="shared" si="74"/>
        <v>289200</v>
      </c>
      <c r="E522" s="35">
        <f t="shared" si="81"/>
        <v>212960</v>
      </c>
      <c r="F522" s="35">
        <f t="shared" si="82"/>
        <v>71981</v>
      </c>
      <c r="G522" s="35">
        <f t="shared" si="83"/>
        <v>4259</v>
      </c>
      <c r="H522" s="11">
        <v>0</v>
      </c>
      <c r="I522" s="92">
        <f t="shared" si="78"/>
        <v>0.75</v>
      </c>
      <c r="J522" s="38"/>
      <c r="K522" s="89">
        <f t="shared" si="79"/>
        <v>289200</v>
      </c>
      <c r="L522" s="31">
        <v>30</v>
      </c>
      <c r="M522" s="31">
        <f t="shared" si="80"/>
        <v>1200</v>
      </c>
    </row>
    <row r="523" spans="1:13" ht="15.75" x14ac:dyDescent="0.25">
      <c r="A523" s="14" t="s">
        <v>432</v>
      </c>
      <c r="B523" s="21" t="s">
        <v>433</v>
      </c>
      <c r="C523" s="22" t="s">
        <v>2049</v>
      </c>
      <c r="D523" s="27">
        <f t="shared" si="74"/>
        <v>298840</v>
      </c>
      <c r="E523" s="35">
        <f t="shared" si="81"/>
        <v>220059</v>
      </c>
      <c r="F523" s="35">
        <f t="shared" si="82"/>
        <v>74380</v>
      </c>
      <c r="G523" s="35">
        <f t="shared" si="83"/>
        <v>4401</v>
      </c>
      <c r="H523" s="11">
        <v>0</v>
      </c>
      <c r="I523" s="92">
        <f t="shared" si="78"/>
        <v>0.77500000000000002</v>
      </c>
      <c r="J523" s="38"/>
      <c r="K523" s="89">
        <f t="shared" si="79"/>
        <v>298840</v>
      </c>
      <c r="L523" s="31">
        <v>31</v>
      </c>
      <c r="M523" s="31">
        <f t="shared" si="80"/>
        <v>1240</v>
      </c>
    </row>
    <row r="524" spans="1:13" ht="15.75" x14ac:dyDescent="0.25">
      <c r="A524" s="14" t="s">
        <v>434</v>
      </c>
      <c r="B524" s="21" t="s">
        <v>435</v>
      </c>
      <c r="C524" s="22" t="s">
        <v>2051</v>
      </c>
      <c r="D524" s="27">
        <f t="shared" si="74"/>
        <v>308480</v>
      </c>
      <c r="E524" s="35">
        <f t="shared" si="81"/>
        <v>227158</v>
      </c>
      <c r="F524" s="35">
        <f t="shared" si="82"/>
        <v>76779</v>
      </c>
      <c r="G524" s="35">
        <f t="shared" si="83"/>
        <v>4543</v>
      </c>
      <c r="H524" s="11">
        <v>0</v>
      </c>
      <c r="I524" s="92">
        <f t="shared" si="78"/>
        <v>0.8</v>
      </c>
      <c r="J524" s="38"/>
      <c r="K524" s="89">
        <f t="shared" si="79"/>
        <v>308480</v>
      </c>
      <c r="L524" s="31">
        <v>32</v>
      </c>
      <c r="M524" s="31">
        <f t="shared" si="80"/>
        <v>1280</v>
      </c>
    </row>
    <row r="525" spans="1:13" ht="15.75" x14ac:dyDescent="0.25">
      <c r="A525" s="14" t="s">
        <v>436</v>
      </c>
      <c r="B525" s="21" t="s">
        <v>437</v>
      </c>
      <c r="C525" s="22" t="s">
        <v>2053</v>
      </c>
      <c r="D525" s="27">
        <f t="shared" si="74"/>
        <v>318120</v>
      </c>
      <c r="E525" s="35">
        <f t="shared" si="81"/>
        <v>234256</v>
      </c>
      <c r="F525" s="35">
        <f t="shared" si="82"/>
        <v>79179</v>
      </c>
      <c r="G525" s="35">
        <f t="shared" si="83"/>
        <v>4685</v>
      </c>
      <c r="H525" s="11">
        <v>0</v>
      </c>
      <c r="I525" s="92">
        <f t="shared" si="78"/>
        <v>0.82499999999999996</v>
      </c>
      <c r="J525" s="38"/>
      <c r="K525" s="89">
        <f t="shared" si="79"/>
        <v>318120</v>
      </c>
      <c r="L525" s="31">
        <v>33</v>
      </c>
      <c r="M525" s="31">
        <f t="shared" si="80"/>
        <v>1320</v>
      </c>
    </row>
    <row r="526" spans="1:13" ht="15.75" x14ac:dyDescent="0.25">
      <c r="A526" s="14" t="s">
        <v>438</v>
      </c>
      <c r="B526" s="21" t="s">
        <v>439</v>
      </c>
      <c r="C526" s="22" t="s">
        <v>2055</v>
      </c>
      <c r="D526" s="27">
        <f t="shared" si="74"/>
        <v>327760</v>
      </c>
      <c r="E526" s="35">
        <f t="shared" si="81"/>
        <v>241355</v>
      </c>
      <c r="F526" s="35">
        <f t="shared" si="82"/>
        <v>81578</v>
      </c>
      <c r="G526" s="35">
        <f t="shared" si="83"/>
        <v>4827</v>
      </c>
      <c r="H526" s="11">
        <v>0</v>
      </c>
      <c r="I526" s="92">
        <f t="shared" si="78"/>
        <v>0.85</v>
      </c>
      <c r="J526" s="38"/>
      <c r="K526" s="89">
        <f t="shared" si="79"/>
        <v>327760</v>
      </c>
      <c r="L526" s="31">
        <v>34</v>
      </c>
      <c r="M526" s="31">
        <f t="shared" si="80"/>
        <v>1360</v>
      </c>
    </row>
    <row r="527" spans="1:13" ht="15.75" x14ac:dyDescent="0.25">
      <c r="A527" s="14" t="s">
        <v>440</v>
      </c>
      <c r="B527" s="21" t="s">
        <v>441</v>
      </c>
      <c r="C527" s="22" t="s">
        <v>2057</v>
      </c>
      <c r="D527" s="27">
        <f t="shared" si="74"/>
        <v>337400</v>
      </c>
      <c r="E527" s="35">
        <f t="shared" si="81"/>
        <v>248454</v>
      </c>
      <c r="F527" s="35">
        <f t="shared" si="82"/>
        <v>83977</v>
      </c>
      <c r="G527" s="35">
        <f t="shared" si="83"/>
        <v>4969</v>
      </c>
      <c r="H527" s="11">
        <v>0</v>
      </c>
      <c r="I527" s="92">
        <f t="shared" si="78"/>
        <v>0.875</v>
      </c>
      <c r="J527" s="38"/>
      <c r="K527" s="89">
        <f t="shared" si="79"/>
        <v>337400</v>
      </c>
      <c r="L527" s="31">
        <v>35</v>
      </c>
      <c r="M527" s="31">
        <f t="shared" si="80"/>
        <v>1400</v>
      </c>
    </row>
    <row r="528" spans="1:13" ht="15.75" x14ac:dyDescent="0.25">
      <c r="A528" s="14" t="s">
        <v>442</v>
      </c>
      <c r="B528" s="21" t="s">
        <v>443</v>
      </c>
      <c r="C528" s="22" t="s">
        <v>2059</v>
      </c>
      <c r="D528" s="27">
        <f t="shared" si="74"/>
        <v>347040</v>
      </c>
      <c r="E528" s="35">
        <f t="shared" si="81"/>
        <v>255552</v>
      </c>
      <c r="F528" s="35">
        <f t="shared" si="82"/>
        <v>86377</v>
      </c>
      <c r="G528" s="35">
        <f t="shared" si="83"/>
        <v>5111</v>
      </c>
      <c r="H528" s="11">
        <v>0</v>
      </c>
      <c r="I528" s="92">
        <f t="shared" si="78"/>
        <v>0.9</v>
      </c>
      <c r="J528" s="38"/>
      <c r="K528" s="89">
        <f t="shared" si="79"/>
        <v>347040</v>
      </c>
      <c r="L528" s="31">
        <v>36</v>
      </c>
      <c r="M528" s="31">
        <f t="shared" si="80"/>
        <v>1440</v>
      </c>
    </row>
    <row r="529" spans="1:13" ht="15.75" x14ac:dyDescent="0.25">
      <c r="A529" s="14" t="s">
        <v>444</v>
      </c>
      <c r="B529" s="21" t="s">
        <v>445</v>
      </c>
      <c r="C529" s="22" t="s">
        <v>2061</v>
      </c>
      <c r="D529" s="27">
        <f t="shared" si="74"/>
        <v>356680</v>
      </c>
      <c r="E529" s="35">
        <f t="shared" si="81"/>
        <v>262651</v>
      </c>
      <c r="F529" s="35">
        <f t="shared" si="82"/>
        <v>88776</v>
      </c>
      <c r="G529" s="35">
        <f t="shared" si="83"/>
        <v>5253</v>
      </c>
      <c r="H529" s="11">
        <v>0</v>
      </c>
      <c r="I529" s="92">
        <f t="shared" si="78"/>
        <v>0.92500000000000004</v>
      </c>
      <c r="J529" s="38"/>
      <c r="K529" s="89">
        <f t="shared" si="79"/>
        <v>356680</v>
      </c>
      <c r="L529" s="31">
        <v>37</v>
      </c>
      <c r="M529" s="31">
        <f t="shared" si="80"/>
        <v>1480</v>
      </c>
    </row>
    <row r="530" spans="1:13" ht="15.75" x14ac:dyDescent="0.25">
      <c r="A530" s="14" t="s">
        <v>446</v>
      </c>
      <c r="B530" s="21" t="s">
        <v>447</v>
      </c>
      <c r="C530" s="22" t="s">
        <v>2063</v>
      </c>
      <c r="D530" s="27">
        <f t="shared" si="74"/>
        <v>366320</v>
      </c>
      <c r="E530" s="35">
        <f t="shared" si="81"/>
        <v>269750</v>
      </c>
      <c r="F530" s="35">
        <f t="shared" si="82"/>
        <v>91175</v>
      </c>
      <c r="G530" s="35">
        <f t="shared" si="83"/>
        <v>5395</v>
      </c>
      <c r="H530" s="11">
        <v>0</v>
      </c>
      <c r="I530" s="92">
        <f t="shared" si="78"/>
        <v>0.95</v>
      </c>
      <c r="J530" s="38"/>
      <c r="K530" s="89">
        <f t="shared" si="79"/>
        <v>366320</v>
      </c>
      <c r="L530" s="31">
        <v>38</v>
      </c>
      <c r="M530" s="31">
        <f t="shared" si="80"/>
        <v>1520</v>
      </c>
    </row>
    <row r="531" spans="1:13" ht="15.75" x14ac:dyDescent="0.25">
      <c r="A531" s="14" t="s">
        <v>448</v>
      </c>
      <c r="B531" s="21" t="s">
        <v>449</v>
      </c>
      <c r="C531" s="22" t="s">
        <v>2065</v>
      </c>
      <c r="D531" s="27">
        <f t="shared" si="74"/>
        <v>375960</v>
      </c>
      <c r="E531" s="35">
        <f t="shared" si="81"/>
        <v>276848</v>
      </c>
      <c r="F531" s="35">
        <f t="shared" si="82"/>
        <v>93575</v>
      </c>
      <c r="G531" s="35">
        <f t="shared" si="83"/>
        <v>5537</v>
      </c>
      <c r="H531" s="11">
        <v>0</v>
      </c>
      <c r="I531" s="92">
        <f t="shared" si="78"/>
        <v>0.97499999999999998</v>
      </c>
      <c r="J531" s="38"/>
      <c r="K531" s="89">
        <f t="shared" si="79"/>
        <v>375960</v>
      </c>
      <c r="L531" s="31">
        <v>39</v>
      </c>
      <c r="M531" s="31">
        <f t="shared" si="80"/>
        <v>1560</v>
      </c>
    </row>
    <row r="532" spans="1:13" ht="15.75" x14ac:dyDescent="0.25">
      <c r="A532" s="14" t="s">
        <v>450</v>
      </c>
      <c r="B532" s="21" t="s">
        <v>451</v>
      </c>
      <c r="C532" s="22" t="s">
        <v>2067</v>
      </c>
      <c r="D532" s="27">
        <f t="shared" si="74"/>
        <v>385600</v>
      </c>
      <c r="E532" s="35">
        <f t="shared" si="81"/>
        <v>283947</v>
      </c>
      <c r="F532" s="35">
        <f t="shared" si="82"/>
        <v>95974</v>
      </c>
      <c r="G532" s="35">
        <f t="shared" si="83"/>
        <v>5679</v>
      </c>
      <c r="H532" s="11">
        <v>0</v>
      </c>
      <c r="I532" s="92">
        <f t="shared" si="78"/>
        <v>1</v>
      </c>
      <c r="J532" s="38"/>
      <c r="K532" s="89">
        <f t="shared" si="79"/>
        <v>385600</v>
      </c>
      <c r="L532" s="31">
        <v>40</v>
      </c>
      <c r="M532" s="31">
        <f t="shared" si="80"/>
        <v>1600</v>
      </c>
    </row>
    <row r="533" spans="1:13" ht="15.75" x14ac:dyDescent="0.25">
      <c r="A533" s="14" t="s">
        <v>453</v>
      </c>
      <c r="B533" s="21" t="s">
        <v>454</v>
      </c>
      <c r="C533" s="22" t="s">
        <v>2069</v>
      </c>
      <c r="D533" s="27">
        <f t="shared" ref="D533:D596" si="84">ROUND(K533,0)</f>
        <v>592200</v>
      </c>
      <c r="E533" s="35">
        <f t="shared" si="81"/>
        <v>436082</v>
      </c>
      <c r="F533" s="35">
        <f t="shared" si="82"/>
        <v>147396</v>
      </c>
      <c r="G533" s="35">
        <f t="shared" si="83"/>
        <v>8722</v>
      </c>
      <c r="H533" s="11">
        <v>0</v>
      </c>
      <c r="I533" s="92">
        <v>1</v>
      </c>
      <c r="J533" s="38"/>
      <c r="K533" s="89">
        <f>P1_</f>
        <v>592200</v>
      </c>
    </row>
    <row r="534" spans="1:13" ht="15.75" x14ac:dyDescent="0.25">
      <c r="A534" s="14" t="s">
        <v>452</v>
      </c>
      <c r="B534" s="21" t="s">
        <v>366</v>
      </c>
      <c r="C534" s="22" t="s">
        <v>2070</v>
      </c>
      <c r="D534" s="27">
        <f t="shared" si="84"/>
        <v>320220</v>
      </c>
      <c r="E534" s="35">
        <f t="shared" si="81"/>
        <v>235803</v>
      </c>
      <c r="F534" s="35">
        <f t="shared" si="82"/>
        <v>79701</v>
      </c>
      <c r="G534" s="35">
        <f t="shared" si="83"/>
        <v>4716</v>
      </c>
      <c r="H534" s="11">
        <v>0</v>
      </c>
      <c r="I534" s="92">
        <v>0.5</v>
      </c>
      <c r="J534" s="38"/>
      <c r="K534" s="89">
        <f>0.5*P3_</f>
        <v>320220</v>
      </c>
    </row>
    <row r="535" spans="1:13" ht="15.75" x14ac:dyDescent="0.25">
      <c r="A535" s="14" t="s">
        <v>455</v>
      </c>
      <c r="B535" s="21" t="s">
        <v>1627</v>
      </c>
      <c r="C535" s="22" t="s">
        <v>2071</v>
      </c>
      <c r="D535" s="27">
        <f t="shared" si="84"/>
        <v>9640</v>
      </c>
      <c r="E535" s="35">
        <f t="shared" si="81"/>
        <v>7099</v>
      </c>
      <c r="F535" s="35">
        <f t="shared" si="82"/>
        <v>2399</v>
      </c>
      <c r="G535" s="35">
        <f t="shared" si="83"/>
        <v>142</v>
      </c>
      <c r="H535" s="11">
        <v>0</v>
      </c>
      <c r="I535" s="92">
        <f t="shared" ref="I535:I566" si="85">L535/40</f>
        <v>2.5000000000000001E-2</v>
      </c>
      <c r="J535" s="38"/>
      <c r="K535" s="89">
        <f t="shared" ref="K535:K566" si="86">M535*N1_</f>
        <v>9640</v>
      </c>
      <c r="L535" s="31">
        <v>1</v>
      </c>
      <c r="M535" s="31">
        <f>L535*40</f>
        <v>40</v>
      </c>
    </row>
    <row r="536" spans="1:13" ht="15.75" x14ac:dyDescent="0.25">
      <c r="A536" s="14" t="s">
        <v>456</v>
      </c>
      <c r="B536" s="21" t="s">
        <v>1630</v>
      </c>
      <c r="C536" s="22" t="s">
        <v>2072</v>
      </c>
      <c r="D536" s="27">
        <f t="shared" si="84"/>
        <v>19280</v>
      </c>
      <c r="E536" s="35">
        <f t="shared" si="81"/>
        <v>14197</v>
      </c>
      <c r="F536" s="35">
        <f t="shared" si="82"/>
        <v>4799</v>
      </c>
      <c r="G536" s="35">
        <f t="shared" si="83"/>
        <v>284</v>
      </c>
      <c r="H536" s="11">
        <v>0</v>
      </c>
      <c r="I536" s="92">
        <f t="shared" si="85"/>
        <v>0.05</v>
      </c>
      <c r="J536" s="38"/>
      <c r="K536" s="89">
        <f t="shared" si="86"/>
        <v>19280</v>
      </c>
      <c r="L536" s="31">
        <v>2</v>
      </c>
      <c r="M536" s="31">
        <f t="shared" ref="M536:M574" si="87">L536*40</f>
        <v>80</v>
      </c>
    </row>
    <row r="537" spans="1:13" ht="15.75" x14ac:dyDescent="0.25">
      <c r="A537" s="14" t="s">
        <v>457</v>
      </c>
      <c r="B537" s="21" t="s">
        <v>1633</v>
      </c>
      <c r="C537" s="22" t="s">
        <v>2073</v>
      </c>
      <c r="D537" s="27">
        <f t="shared" si="84"/>
        <v>28920</v>
      </c>
      <c r="E537" s="35">
        <f t="shared" si="81"/>
        <v>21296</v>
      </c>
      <c r="F537" s="35">
        <f t="shared" si="82"/>
        <v>7198</v>
      </c>
      <c r="G537" s="35">
        <f t="shared" si="83"/>
        <v>426</v>
      </c>
      <c r="H537" s="11">
        <v>0</v>
      </c>
      <c r="I537" s="92">
        <f t="shared" si="85"/>
        <v>7.4999999999999997E-2</v>
      </c>
      <c r="J537" s="38"/>
      <c r="K537" s="89">
        <f t="shared" si="86"/>
        <v>28920</v>
      </c>
      <c r="L537" s="31">
        <v>3</v>
      </c>
      <c r="M537" s="31">
        <f t="shared" si="87"/>
        <v>120</v>
      </c>
    </row>
    <row r="538" spans="1:13" ht="15.75" x14ac:dyDescent="0.25">
      <c r="A538" s="14" t="s">
        <v>458</v>
      </c>
      <c r="B538" s="21" t="s">
        <v>1636</v>
      </c>
      <c r="C538" s="22" t="s">
        <v>2074</v>
      </c>
      <c r="D538" s="27">
        <f t="shared" si="84"/>
        <v>38560</v>
      </c>
      <c r="E538" s="35">
        <f t="shared" si="81"/>
        <v>28395</v>
      </c>
      <c r="F538" s="35">
        <f t="shared" si="82"/>
        <v>9597</v>
      </c>
      <c r="G538" s="35">
        <f t="shared" si="83"/>
        <v>568</v>
      </c>
      <c r="H538" s="11">
        <v>0</v>
      </c>
      <c r="I538" s="92">
        <f t="shared" si="85"/>
        <v>0.1</v>
      </c>
      <c r="J538" s="38"/>
      <c r="K538" s="89">
        <f t="shared" si="86"/>
        <v>38560</v>
      </c>
      <c r="L538" s="31">
        <v>4</v>
      </c>
      <c r="M538" s="31">
        <f t="shared" si="87"/>
        <v>160</v>
      </c>
    </row>
    <row r="539" spans="1:13" ht="15.75" x14ac:dyDescent="0.25">
      <c r="A539" s="14" t="s">
        <v>459</v>
      </c>
      <c r="B539" s="21" t="s">
        <v>1639</v>
      </c>
      <c r="C539" s="22" t="s">
        <v>2075</v>
      </c>
      <c r="D539" s="27">
        <f t="shared" si="84"/>
        <v>48200</v>
      </c>
      <c r="E539" s="35">
        <f t="shared" si="81"/>
        <v>35493</v>
      </c>
      <c r="F539" s="35">
        <f t="shared" si="82"/>
        <v>11997</v>
      </c>
      <c r="G539" s="35">
        <f t="shared" si="83"/>
        <v>710</v>
      </c>
      <c r="H539" s="11">
        <v>0</v>
      </c>
      <c r="I539" s="92">
        <f t="shared" si="85"/>
        <v>0.125</v>
      </c>
      <c r="J539" s="38"/>
      <c r="K539" s="89">
        <f t="shared" si="86"/>
        <v>48200</v>
      </c>
      <c r="L539" s="31">
        <v>5</v>
      </c>
      <c r="M539" s="31">
        <f t="shared" si="87"/>
        <v>200</v>
      </c>
    </row>
    <row r="540" spans="1:13" ht="15.75" x14ac:dyDescent="0.25">
      <c r="A540" s="14" t="s">
        <v>460</v>
      </c>
      <c r="B540" s="21" t="s">
        <v>1642</v>
      </c>
      <c r="C540" s="22" t="s">
        <v>2076</v>
      </c>
      <c r="D540" s="27">
        <f t="shared" si="84"/>
        <v>57840</v>
      </c>
      <c r="E540" s="35">
        <f t="shared" si="81"/>
        <v>42592</v>
      </c>
      <c r="F540" s="35">
        <f t="shared" si="82"/>
        <v>14396</v>
      </c>
      <c r="G540" s="35">
        <f t="shared" si="83"/>
        <v>852</v>
      </c>
      <c r="H540" s="11">
        <v>0</v>
      </c>
      <c r="I540" s="92">
        <f t="shared" si="85"/>
        <v>0.15</v>
      </c>
      <c r="J540" s="38"/>
      <c r="K540" s="89">
        <f t="shared" si="86"/>
        <v>57840</v>
      </c>
      <c r="L540" s="31">
        <v>6</v>
      </c>
      <c r="M540" s="31">
        <f t="shared" si="87"/>
        <v>240</v>
      </c>
    </row>
    <row r="541" spans="1:13" ht="15.75" x14ac:dyDescent="0.25">
      <c r="A541" s="14" t="s">
        <v>461</v>
      </c>
      <c r="B541" s="21" t="s">
        <v>1645</v>
      </c>
      <c r="C541" s="22" t="s">
        <v>2077</v>
      </c>
      <c r="D541" s="27">
        <f t="shared" si="84"/>
        <v>67480</v>
      </c>
      <c r="E541" s="35">
        <f t="shared" si="81"/>
        <v>49691</v>
      </c>
      <c r="F541" s="35">
        <f t="shared" si="82"/>
        <v>16795</v>
      </c>
      <c r="G541" s="35">
        <f t="shared" si="83"/>
        <v>994</v>
      </c>
      <c r="H541" s="11">
        <v>0</v>
      </c>
      <c r="I541" s="92">
        <f t="shared" si="85"/>
        <v>0.17499999999999999</v>
      </c>
      <c r="J541" s="38"/>
      <c r="K541" s="89">
        <f t="shared" si="86"/>
        <v>67480</v>
      </c>
      <c r="L541" s="31">
        <v>7</v>
      </c>
      <c r="M541" s="31">
        <f t="shared" si="87"/>
        <v>280</v>
      </c>
    </row>
    <row r="542" spans="1:13" ht="15.75" x14ac:dyDescent="0.25">
      <c r="A542" s="14" t="s">
        <v>462</v>
      </c>
      <c r="B542" s="21" t="s">
        <v>1648</v>
      </c>
      <c r="C542" s="22" t="s">
        <v>2078</v>
      </c>
      <c r="D542" s="27">
        <f t="shared" si="84"/>
        <v>77120</v>
      </c>
      <c r="E542" s="35">
        <f t="shared" si="81"/>
        <v>56789</v>
      </c>
      <c r="F542" s="35">
        <f t="shared" si="82"/>
        <v>19195</v>
      </c>
      <c r="G542" s="35">
        <f t="shared" si="83"/>
        <v>1136</v>
      </c>
      <c r="H542" s="11">
        <v>0</v>
      </c>
      <c r="I542" s="92">
        <f t="shared" si="85"/>
        <v>0.2</v>
      </c>
      <c r="J542" s="38"/>
      <c r="K542" s="89">
        <f t="shared" si="86"/>
        <v>77120</v>
      </c>
      <c r="L542" s="31">
        <v>8</v>
      </c>
      <c r="M542" s="31">
        <f t="shared" si="87"/>
        <v>320</v>
      </c>
    </row>
    <row r="543" spans="1:13" ht="15.75" x14ac:dyDescent="0.25">
      <c r="A543" s="14" t="s">
        <v>463</v>
      </c>
      <c r="B543" s="21" t="s">
        <v>1651</v>
      </c>
      <c r="C543" s="22" t="s">
        <v>2079</v>
      </c>
      <c r="D543" s="27">
        <f t="shared" si="84"/>
        <v>86760</v>
      </c>
      <c r="E543" s="35">
        <f t="shared" si="81"/>
        <v>63888</v>
      </c>
      <c r="F543" s="35">
        <f t="shared" si="82"/>
        <v>21594</v>
      </c>
      <c r="G543" s="35">
        <f t="shared" si="83"/>
        <v>1278</v>
      </c>
      <c r="H543" s="11">
        <v>0</v>
      </c>
      <c r="I543" s="92">
        <f t="shared" si="85"/>
        <v>0.22500000000000001</v>
      </c>
      <c r="J543" s="38"/>
      <c r="K543" s="89">
        <f t="shared" si="86"/>
        <v>86760</v>
      </c>
      <c r="L543" s="31">
        <v>9</v>
      </c>
      <c r="M543" s="31">
        <f t="shared" si="87"/>
        <v>360</v>
      </c>
    </row>
    <row r="544" spans="1:13" ht="15.75" x14ac:dyDescent="0.25">
      <c r="A544" s="14" t="s">
        <v>464</v>
      </c>
      <c r="B544" s="21" t="s">
        <v>1654</v>
      </c>
      <c r="C544" s="22" t="s">
        <v>2080</v>
      </c>
      <c r="D544" s="27">
        <f t="shared" si="84"/>
        <v>96400</v>
      </c>
      <c r="E544" s="35">
        <f t="shared" si="81"/>
        <v>70987</v>
      </c>
      <c r="F544" s="35">
        <f t="shared" si="82"/>
        <v>23993</v>
      </c>
      <c r="G544" s="35">
        <f t="shared" si="83"/>
        <v>1420</v>
      </c>
      <c r="H544" s="11">
        <v>0</v>
      </c>
      <c r="I544" s="92">
        <f t="shared" si="85"/>
        <v>0.25</v>
      </c>
      <c r="J544" s="38"/>
      <c r="K544" s="89">
        <f t="shared" si="86"/>
        <v>96400</v>
      </c>
      <c r="L544" s="31">
        <v>10</v>
      </c>
      <c r="M544" s="31">
        <f t="shared" si="87"/>
        <v>400</v>
      </c>
    </row>
    <row r="545" spans="1:13" ht="15.75" x14ac:dyDescent="0.25">
      <c r="A545" s="14" t="s">
        <v>465</v>
      </c>
      <c r="B545" s="21" t="s">
        <v>1657</v>
      </c>
      <c r="C545" s="22" t="s">
        <v>2081</v>
      </c>
      <c r="D545" s="27">
        <f t="shared" si="84"/>
        <v>106040</v>
      </c>
      <c r="E545" s="35">
        <f t="shared" si="81"/>
        <v>78085</v>
      </c>
      <c r="F545" s="35">
        <f t="shared" si="82"/>
        <v>26393</v>
      </c>
      <c r="G545" s="35">
        <f t="shared" si="83"/>
        <v>1562</v>
      </c>
      <c r="H545" s="11">
        <v>0</v>
      </c>
      <c r="I545" s="92">
        <f t="shared" si="85"/>
        <v>0.27500000000000002</v>
      </c>
      <c r="J545" s="38"/>
      <c r="K545" s="89">
        <f t="shared" si="86"/>
        <v>106040</v>
      </c>
      <c r="L545" s="31">
        <v>11</v>
      </c>
      <c r="M545" s="31">
        <f t="shared" si="87"/>
        <v>440</v>
      </c>
    </row>
    <row r="546" spans="1:13" ht="15.75" x14ac:dyDescent="0.25">
      <c r="A546" s="14" t="s">
        <v>466</v>
      </c>
      <c r="B546" s="21" t="s">
        <v>1660</v>
      </c>
      <c r="C546" s="22" t="s">
        <v>2082</v>
      </c>
      <c r="D546" s="27">
        <f t="shared" si="84"/>
        <v>115680</v>
      </c>
      <c r="E546" s="35">
        <f t="shared" si="81"/>
        <v>85184</v>
      </c>
      <c r="F546" s="35">
        <f t="shared" si="82"/>
        <v>28792</v>
      </c>
      <c r="G546" s="35">
        <f t="shared" si="83"/>
        <v>1704</v>
      </c>
      <c r="H546" s="11">
        <v>0</v>
      </c>
      <c r="I546" s="92">
        <f t="shared" si="85"/>
        <v>0.3</v>
      </c>
      <c r="J546" s="38"/>
      <c r="K546" s="89">
        <f t="shared" si="86"/>
        <v>115680</v>
      </c>
      <c r="L546" s="31">
        <v>12</v>
      </c>
      <c r="M546" s="31">
        <f t="shared" si="87"/>
        <v>480</v>
      </c>
    </row>
    <row r="547" spans="1:13" ht="15.75" x14ac:dyDescent="0.25">
      <c r="A547" s="14" t="s">
        <v>467</v>
      </c>
      <c r="B547" s="21" t="s">
        <v>1663</v>
      </c>
      <c r="C547" s="22" t="s">
        <v>2083</v>
      </c>
      <c r="D547" s="27">
        <f t="shared" si="84"/>
        <v>125320</v>
      </c>
      <c r="E547" s="35">
        <f t="shared" si="81"/>
        <v>92283</v>
      </c>
      <c r="F547" s="35">
        <f t="shared" si="82"/>
        <v>31191</v>
      </c>
      <c r="G547" s="35">
        <f t="shared" si="83"/>
        <v>1846</v>
      </c>
      <c r="H547" s="11">
        <v>0</v>
      </c>
      <c r="I547" s="92">
        <f t="shared" si="85"/>
        <v>0.32500000000000001</v>
      </c>
      <c r="J547" s="38"/>
      <c r="K547" s="89">
        <f t="shared" si="86"/>
        <v>125320</v>
      </c>
      <c r="L547" s="31">
        <v>13</v>
      </c>
      <c r="M547" s="31">
        <f t="shared" si="87"/>
        <v>520</v>
      </c>
    </row>
    <row r="548" spans="1:13" ht="15.75" x14ac:dyDescent="0.25">
      <c r="A548" s="14" t="s">
        <v>468</v>
      </c>
      <c r="B548" s="21" t="s">
        <v>1666</v>
      </c>
      <c r="C548" s="22" t="s">
        <v>2084</v>
      </c>
      <c r="D548" s="27">
        <f t="shared" si="84"/>
        <v>134960</v>
      </c>
      <c r="E548" s="35">
        <f t="shared" si="81"/>
        <v>99381</v>
      </c>
      <c r="F548" s="35">
        <f t="shared" si="82"/>
        <v>33591</v>
      </c>
      <c r="G548" s="35">
        <f t="shared" si="83"/>
        <v>1988</v>
      </c>
      <c r="H548" s="11">
        <v>0</v>
      </c>
      <c r="I548" s="92">
        <f t="shared" si="85"/>
        <v>0.35</v>
      </c>
      <c r="J548" s="38"/>
      <c r="K548" s="89">
        <f t="shared" si="86"/>
        <v>134960</v>
      </c>
      <c r="L548" s="31">
        <v>14</v>
      </c>
      <c r="M548" s="31">
        <f t="shared" si="87"/>
        <v>560</v>
      </c>
    </row>
    <row r="549" spans="1:13" ht="15.75" x14ac:dyDescent="0.25">
      <c r="A549" s="14" t="s">
        <v>469</v>
      </c>
      <c r="B549" s="21" t="s">
        <v>1669</v>
      </c>
      <c r="C549" s="22" t="s">
        <v>2085</v>
      </c>
      <c r="D549" s="27">
        <f t="shared" si="84"/>
        <v>144600</v>
      </c>
      <c r="E549" s="35">
        <f t="shared" si="81"/>
        <v>106480</v>
      </c>
      <c r="F549" s="35">
        <f t="shared" si="82"/>
        <v>35990</v>
      </c>
      <c r="G549" s="35">
        <f t="shared" si="83"/>
        <v>2130</v>
      </c>
      <c r="H549" s="11">
        <v>0</v>
      </c>
      <c r="I549" s="92">
        <f t="shared" si="85"/>
        <v>0.375</v>
      </c>
      <c r="J549" s="38"/>
      <c r="K549" s="89">
        <f t="shared" si="86"/>
        <v>144600</v>
      </c>
      <c r="L549" s="31">
        <v>15</v>
      </c>
      <c r="M549" s="31">
        <f t="shared" si="87"/>
        <v>600</v>
      </c>
    </row>
    <row r="550" spans="1:13" ht="15.75" x14ac:dyDescent="0.25">
      <c r="A550" s="14" t="s">
        <v>470</v>
      </c>
      <c r="B550" s="21" t="s">
        <v>1672</v>
      </c>
      <c r="C550" s="22" t="s">
        <v>2086</v>
      </c>
      <c r="D550" s="27">
        <f t="shared" si="84"/>
        <v>154240</v>
      </c>
      <c r="E550" s="35">
        <f t="shared" si="81"/>
        <v>113579</v>
      </c>
      <c r="F550" s="35">
        <f t="shared" si="82"/>
        <v>38389</v>
      </c>
      <c r="G550" s="35">
        <f t="shared" si="83"/>
        <v>2272</v>
      </c>
      <c r="H550" s="11">
        <v>0</v>
      </c>
      <c r="I550" s="92">
        <f t="shared" si="85"/>
        <v>0.4</v>
      </c>
      <c r="J550" s="38"/>
      <c r="K550" s="89">
        <f t="shared" si="86"/>
        <v>154240</v>
      </c>
      <c r="L550" s="31">
        <v>16</v>
      </c>
      <c r="M550" s="31">
        <f t="shared" si="87"/>
        <v>640</v>
      </c>
    </row>
    <row r="551" spans="1:13" ht="15.75" x14ac:dyDescent="0.25">
      <c r="A551" s="14" t="s">
        <v>471</v>
      </c>
      <c r="B551" s="21" t="s">
        <v>1675</v>
      </c>
      <c r="C551" s="22" t="s">
        <v>2087</v>
      </c>
      <c r="D551" s="27">
        <f t="shared" si="84"/>
        <v>163880</v>
      </c>
      <c r="E551" s="35">
        <f t="shared" si="81"/>
        <v>120677</v>
      </c>
      <c r="F551" s="35">
        <f t="shared" si="82"/>
        <v>40789</v>
      </c>
      <c r="G551" s="35">
        <f t="shared" si="83"/>
        <v>2414</v>
      </c>
      <c r="H551" s="11">
        <v>0</v>
      </c>
      <c r="I551" s="92">
        <f t="shared" si="85"/>
        <v>0.42499999999999999</v>
      </c>
      <c r="J551" s="38"/>
      <c r="K551" s="89">
        <f t="shared" si="86"/>
        <v>163880</v>
      </c>
      <c r="L551" s="31">
        <v>17</v>
      </c>
      <c r="M551" s="31">
        <f t="shared" si="87"/>
        <v>680</v>
      </c>
    </row>
    <row r="552" spans="1:13" ht="15.75" x14ac:dyDescent="0.25">
      <c r="A552" s="14" t="s">
        <v>472</v>
      </c>
      <c r="B552" s="21" t="s">
        <v>1678</v>
      </c>
      <c r="C552" s="22" t="s">
        <v>2088</v>
      </c>
      <c r="D552" s="27">
        <f t="shared" si="84"/>
        <v>173520</v>
      </c>
      <c r="E552" s="35">
        <f t="shared" si="81"/>
        <v>127776</v>
      </c>
      <c r="F552" s="35">
        <f t="shared" si="82"/>
        <v>43188</v>
      </c>
      <c r="G552" s="35">
        <f t="shared" si="83"/>
        <v>2556</v>
      </c>
      <c r="H552" s="11">
        <v>0</v>
      </c>
      <c r="I552" s="92">
        <f t="shared" si="85"/>
        <v>0.45</v>
      </c>
      <c r="J552" s="38"/>
      <c r="K552" s="89">
        <f t="shared" si="86"/>
        <v>173520</v>
      </c>
      <c r="L552" s="31">
        <v>18</v>
      </c>
      <c r="M552" s="31">
        <f t="shared" si="87"/>
        <v>720</v>
      </c>
    </row>
    <row r="553" spans="1:13" ht="15.75" x14ac:dyDescent="0.25">
      <c r="A553" s="14" t="s">
        <v>473</v>
      </c>
      <c r="B553" s="21" t="s">
        <v>1681</v>
      </c>
      <c r="C553" s="22" t="s">
        <v>2089</v>
      </c>
      <c r="D553" s="27">
        <f t="shared" si="84"/>
        <v>183160</v>
      </c>
      <c r="E553" s="35">
        <f t="shared" si="81"/>
        <v>134875</v>
      </c>
      <c r="F553" s="35">
        <f t="shared" si="82"/>
        <v>45588</v>
      </c>
      <c r="G553" s="35">
        <f t="shared" si="83"/>
        <v>2697</v>
      </c>
      <c r="H553" s="11">
        <v>0</v>
      </c>
      <c r="I553" s="92">
        <f t="shared" si="85"/>
        <v>0.47499999999999998</v>
      </c>
      <c r="J553" s="38"/>
      <c r="K553" s="89">
        <f t="shared" si="86"/>
        <v>183160</v>
      </c>
      <c r="L553" s="31">
        <v>19</v>
      </c>
      <c r="M553" s="31">
        <f t="shared" si="87"/>
        <v>760</v>
      </c>
    </row>
    <row r="554" spans="1:13" ht="15.75" x14ac:dyDescent="0.25">
      <c r="A554" s="14" t="s">
        <v>474</v>
      </c>
      <c r="B554" s="21" t="s">
        <v>1684</v>
      </c>
      <c r="C554" s="22" t="s">
        <v>2090</v>
      </c>
      <c r="D554" s="27">
        <f t="shared" si="84"/>
        <v>192800</v>
      </c>
      <c r="E554" s="35">
        <f t="shared" si="81"/>
        <v>141973</v>
      </c>
      <c r="F554" s="35">
        <f t="shared" si="82"/>
        <v>47988</v>
      </c>
      <c r="G554" s="35">
        <f t="shared" si="83"/>
        <v>2839</v>
      </c>
      <c r="H554" s="11">
        <v>0</v>
      </c>
      <c r="I554" s="92">
        <f t="shared" si="85"/>
        <v>0.5</v>
      </c>
      <c r="J554" s="38"/>
      <c r="K554" s="89">
        <f t="shared" si="86"/>
        <v>192800</v>
      </c>
      <c r="L554" s="31">
        <v>20</v>
      </c>
      <c r="M554" s="31">
        <f t="shared" si="87"/>
        <v>800</v>
      </c>
    </row>
    <row r="555" spans="1:13" ht="15.75" x14ac:dyDescent="0.25">
      <c r="A555" s="14" t="s">
        <v>475</v>
      </c>
      <c r="B555" s="21" t="s">
        <v>1687</v>
      </c>
      <c r="C555" s="22" t="s">
        <v>2091</v>
      </c>
      <c r="D555" s="27">
        <f t="shared" si="84"/>
        <v>202440</v>
      </c>
      <c r="E555" s="35">
        <f t="shared" si="81"/>
        <v>149072</v>
      </c>
      <c r="F555" s="35">
        <f t="shared" si="82"/>
        <v>50387</v>
      </c>
      <c r="G555" s="35">
        <f t="shared" si="83"/>
        <v>2981</v>
      </c>
      <c r="H555" s="11">
        <v>0</v>
      </c>
      <c r="I555" s="92">
        <f t="shared" si="85"/>
        <v>0.52500000000000002</v>
      </c>
      <c r="J555" s="38"/>
      <c r="K555" s="89">
        <f t="shared" si="86"/>
        <v>202440</v>
      </c>
      <c r="L555" s="31">
        <v>21</v>
      </c>
      <c r="M555" s="31">
        <f t="shared" si="87"/>
        <v>840</v>
      </c>
    </row>
    <row r="556" spans="1:13" ht="15.75" x14ac:dyDescent="0.25">
      <c r="A556" s="14" t="s">
        <v>476</v>
      </c>
      <c r="B556" s="21" t="s">
        <v>1690</v>
      </c>
      <c r="C556" s="22" t="s">
        <v>2092</v>
      </c>
      <c r="D556" s="27">
        <f t="shared" si="84"/>
        <v>212080</v>
      </c>
      <c r="E556" s="35">
        <f t="shared" si="81"/>
        <v>156171</v>
      </c>
      <c r="F556" s="35">
        <f t="shared" si="82"/>
        <v>52786</v>
      </c>
      <c r="G556" s="35">
        <f t="shared" si="83"/>
        <v>3123</v>
      </c>
      <c r="H556" s="11">
        <v>0</v>
      </c>
      <c r="I556" s="92">
        <f t="shared" si="85"/>
        <v>0.55000000000000004</v>
      </c>
      <c r="J556" s="38"/>
      <c r="K556" s="89">
        <f t="shared" si="86"/>
        <v>212080</v>
      </c>
      <c r="L556" s="31">
        <v>22</v>
      </c>
      <c r="M556" s="31">
        <f t="shared" si="87"/>
        <v>880</v>
      </c>
    </row>
    <row r="557" spans="1:13" ht="15.75" x14ac:dyDescent="0.25">
      <c r="A557" s="14" t="s">
        <v>477</v>
      </c>
      <c r="B557" s="21" t="s">
        <v>1693</v>
      </c>
      <c r="C557" s="22" t="s">
        <v>2093</v>
      </c>
      <c r="D557" s="27">
        <f t="shared" si="84"/>
        <v>221720</v>
      </c>
      <c r="E557" s="35">
        <f t="shared" si="81"/>
        <v>163270</v>
      </c>
      <c r="F557" s="35">
        <f t="shared" si="82"/>
        <v>55185</v>
      </c>
      <c r="G557" s="35">
        <f t="shared" si="83"/>
        <v>3265</v>
      </c>
      <c r="H557" s="11">
        <v>0</v>
      </c>
      <c r="I557" s="92">
        <f t="shared" si="85"/>
        <v>0.57499999999999996</v>
      </c>
      <c r="J557" s="38"/>
      <c r="K557" s="89">
        <f t="shared" si="86"/>
        <v>221720</v>
      </c>
      <c r="L557" s="31">
        <v>23</v>
      </c>
      <c r="M557" s="31">
        <f t="shared" si="87"/>
        <v>920</v>
      </c>
    </row>
    <row r="558" spans="1:13" ht="15.75" x14ac:dyDescent="0.25">
      <c r="A558" s="14" t="s">
        <v>478</v>
      </c>
      <c r="B558" s="21" t="s">
        <v>1696</v>
      </c>
      <c r="C558" s="22" t="s">
        <v>2094</v>
      </c>
      <c r="D558" s="27">
        <f t="shared" si="84"/>
        <v>231360</v>
      </c>
      <c r="E558" s="35">
        <f t="shared" si="81"/>
        <v>170368</v>
      </c>
      <c r="F558" s="35">
        <f t="shared" si="82"/>
        <v>57585</v>
      </c>
      <c r="G558" s="35">
        <f t="shared" si="83"/>
        <v>3407</v>
      </c>
      <c r="H558" s="11">
        <v>0</v>
      </c>
      <c r="I558" s="92">
        <f t="shared" si="85"/>
        <v>0.6</v>
      </c>
      <c r="J558" s="38"/>
      <c r="K558" s="89">
        <f t="shared" si="86"/>
        <v>231360</v>
      </c>
      <c r="L558" s="31">
        <v>24</v>
      </c>
      <c r="M558" s="31">
        <f t="shared" si="87"/>
        <v>960</v>
      </c>
    </row>
    <row r="559" spans="1:13" ht="15.75" x14ac:dyDescent="0.25">
      <c r="A559" s="14" t="s">
        <v>479</v>
      </c>
      <c r="B559" s="21" t="s">
        <v>1699</v>
      </c>
      <c r="C559" s="22" t="s">
        <v>2095</v>
      </c>
      <c r="D559" s="27">
        <f t="shared" si="84"/>
        <v>241000</v>
      </c>
      <c r="E559" s="35">
        <f t="shared" si="81"/>
        <v>177467</v>
      </c>
      <c r="F559" s="35">
        <f t="shared" si="82"/>
        <v>59984</v>
      </c>
      <c r="G559" s="35">
        <f t="shared" si="83"/>
        <v>3549</v>
      </c>
      <c r="H559" s="11">
        <v>0</v>
      </c>
      <c r="I559" s="92">
        <f t="shared" si="85"/>
        <v>0.625</v>
      </c>
      <c r="J559" s="38"/>
      <c r="K559" s="89">
        <f t="shared" si="86"/>
        <v>241000</v>
      </c>
      <c r="L559" s="31">
        <v>25</v>
      </c>
      <c r="M559" s="31">
        <f t="shared" si="87"/>
        <v>1000</v>
      </c>
    </row>
    <row r="560" spans="1:13" ht="15.75" x14ac:dyDescent="0.25">
      <c r="A560" s="14" t="s">
        <v>480</v>
      </c>
      <c r="B560" s="21" t="s">
        <v>1702</v>
      </c>
      <c r="C560" s="22" t="s">
        <v>2096</v>
      </c>
      <c r="D560" s="27">
        <f t="shared" si="84"/>
        <v>250640</v>
      </c>
      <c r="E560" s="35">
        <f t="shared" si="81"/>
        <v>184566</v>
      </c>
      <c r="F560" s="35">
        <f t="shared" si="82"/>
        <v>62383</v>
      </c>
      <c r="G560" s="35">
        <f t="shared" si="83"/>
        <v>3691</v>
      </c>
      <c r="H560" s="11">
        <v>0</v>
      </c>
      <c r="I560" s="92">
        <f t="shared" si="85"/>
        <v>0.65</v>
      </c>
      <c r="J560" s="38"/>
      <c r="K560" s="89">
        <f t="shared" si="86"/>
        <v>250640</v>
      </c>
      <c r="L560" s="31">
        <v>26</v>
      </c>
      <c r="M560" s="31">
        <f t="shared" si="87"/>
        <v>1040</v>
      </c>
    </row>
    <row r="561" spans="1:13" ht="15.75" x14ac:dyDescent="0.25">
      <c r="A561" s="14" t="s">
        <v>481</v>
      </c>
      <c r="B561" s="21" t="s">
        <v>1705</v>
      </c>
      <c r="C561" s="22" t="s">
        <v>2097</v>
      </c>
      <c r="D561" s="27">
        <f t="shared" si="84"/>
        <v>260280</v>
      </c>
      <c r="E561" s="35">
        <f t="shared" si="81"/>
        <v>191664</v>
      </c>
      <c r="F561" s="35">
        <f t="shared" si="82"/>
        <v>64783</v>
      </c>
      <c r="G561" s="35">
        <f t="shared" si="83"/>
        <v>3833</v>
      </c>
      <c r="H561" s="11">
        <v>0</v>
      </c>
      <c r="I561" s="92">
        <f t="shared" si="85"/>
        <v>0.67500000000000004</v>
      </c>
      <c r="J561" s="38"/>
      <c r="K561" s="89">
        <f t="shared" si="86"/>
        <v>260280</v>
      </c>
      <c r="L561" s="31">
        <v>27</v>
      </c>
      <c r="M561" s="31">
        <f t="shared" si="87"/>
        <v>1080</v>
      </c>
    </row>
    <row r="562" spans="1:13" ht="15.75" x14ac:dyDescent="0.25">
      <c r="A562" s="14" t="s">
        <v>482</v>
      </c>
      <c r="B562" s="21" t="s">
        <v>1708</v>
      </c>
      <c r="C562" s="22" t="s">
        <v>2098</v>
      </c>
      <c r="D562" s="27">
        <f t="shared" si="84"/>
        <v>269920</v>
      </c>
      <c r="E562" s="35">
        <f t="shared" si="81"/>
        <v>198763</v>
      </c>
      <c r="F562" s="35">
        <f t="shared" si="82"/>
        <v>67182</v>
      </c>
      <c r="G562" s="35">
        <f t="shared" si="83"/>
        <v>3975</v>
      </c>
      <c r="H562" s="11">
        <v>0</v>
      </c>
      <c r="I562" s="92">
        <f t="shared" si="85"/>
        <v>0.7</v>
      </c>
      <c r="J562" s="38"/>
      <c r="K562" s="89">
        <f t="shared" si="86"/>
        <v>269920</v>
      </c>
      <c r="L562" s="31">
        <v>28</v>
      </c>
      <c r="M562" s="31">
        <f t="shared" si="87"/>
        <v>1120</v>
      </c>
    </row>
    <row r="563" spans="1:13" ht="15.75" x14ac:dyDescent="0.25">
      <c r="A563" s="14" t="s">
        <v>483</v>
      </c>
      <c r="B563" s="21" t="s">
        <v>1711</v>
      </c>
      <c r="C563" s="22" t="s">
        <v>2099</v>
      </c>
      <c r="D563" s="27">
        <f t="shared" si="84"/>
        <v>279560</v>
      </c>
      <c r="E563" s="35">
        <f t="shared" si="81"/>
        <v>205862</v>
      </c>
      <c r="F563" s="35">
        <f t="shared" si="82"/>
        <v>69581</v>
      </c>
      <c r="G563" s="35">
        <f t="shared" si="83"/>
        <v>4117</v>
      </c>
      <c r="H563" s="11">
        <v>0</v>
      </c>
      <c r="I563" s="92">
        <f t="shared" si="85"/>
        <v>0.72499999999999998</v>
      </c>
      <c r="J563" s="38"/>
      <c r="K563" s="89">
        <f t="shared" si="86"/>
        <v>279560</v>
      </c>
      <c r="L563" s="31">
        <v>29</v>
      </c>
      <c r="M563" s="31">
        <f t="shared" si="87"/>
        <v>1160</v>
      </c>
    </row>
    <row r="564" spans="1:13" ht="15.75" x14ac:dyDescent="0.25">
      <c r="A564" s="14" t="s">
        <v>484</v>
      </c>
      <c r="B564" s="21" t="s">
        <v>1714</v>
      </c>
      <c r="C564" s="22" t="s">
        <v>2100</v>
      </c>
      <c r="D564" s="27">
        <f t="shared" si="84"/>
        <v>289200</v>
      </c>
      <c r="E564" s="35">
        <f t="shared" si="81"/>
        <v>212960</v>
      </c>
      <c r="F564" s="35">
        <f t="shared" si="82"/>
        <v>71981</v>
      </c>
      <c r="G564" s="35">
        <f t="shared" si="83"/>
        <v>4259</v>
      </c>
      <c r="H564" s="11">
        <v>0</v>
      </c>
      <c r="I564" s="92">
        <f t="shared" si="85"/>
        <v>0.75</v>
      </c>
      <c r="J564" s="38"/>
      <c r="K564" s="89">
        <f t="shared" si="86"/>
        <v>289200</v>
      </c>
      <c r="L564" s="31">
        <v>30</v>
      </c>
      <c r="M564" s="31">
        <f t="shared" si="87"/>
        <v>1200</v>
      </c>
    </row>
    <row r="565" spans="1:13" ht="15.75" x14ac:dyDescent="0.25">
      <c r="A565" s="14" t="s">
        <v>485</v>
      </c>
      <c r="B565" s="21" t="s">
        <v>1717</v>
      </c>
      <c r="C565" s="22" t="s">
        <v>2101</v>
      </c>
      <c r="D565" s="27">
        <f t="shared" si="84"/>
        <v>298840</v>
      </c>
      <c r="E565" s="35">
        <f t="shared" si="81"/>
        <v>220059</v>
      </c>
      <c r="F565" s="35">
        <f t="shared" si="82"/>
        <v>74380</v>
      </c>
      <c r="G565" s="35">
        <f t="shared" si="83"/>
        <v>4401</v>
      </c>
      <c r="H565" s="11">
        <v>0</v>
      </c>
      <c r="I565" s="92">
        <f t="shared" si="85"/>
        <v>0.77500000000000002</v>
      </c>
      <c r="J565" s="38"/>
      <c r="K565" s="89">
        <f t="shared" si="86"/>
        <v>298840</v>
      </c>
      <c r="L565" s="31">
        <v>31</v>
      </c>
      <c r="M565" s="31">
        <f t="shared" si="87"/>
        <v>1240</v>
      </c>
    </row>
    <row r="566" spans="1:13" ht="15.75" x14ac:dyDescent="0.25">
      <c r="A566" s="14" t="s">
        <v>486</v>
      </c>
      <c r="B566" s="21" t="s">
        <v>1720</v>
      </c>
      <c r="C566" s="22" t="s">
        <v>2102</v>
      </c>
      <c r="D566" s="27">
        <f t="shared" si="84"/>
        <v>308480</v>
      </c>
      <c r="E566" s="35">
        <f t="shared" si="81"/>
        <v>227158</v>
      </c>
      <c r="F566" s="35">
        <f t="shared" si="82"/>
        <v>76779</v>
      </c>
      <c r="G566" s="35">
        <f t="shared" si="83"/>
        <v>4543</v>
      </c>
      <c r="H566" s="11">
        <v>0</v>
      </c>
      <c r="I566" s="92">
        <f t="shared" si="85"/>
        <v>0.8</v>
      </c>
      <c r="J566" s="38"/>
      <c r="K566" s="89">
        <f t="shared" si="86"/>
        <v>308480</v>
      </c>
      <c r="L566" s="31">
        <v>32</v>
      </c>
      <c r="M566" s="31">
        <f t="shared" si="87"/>
        <v>1280</v>
      </c>
    </row>
    <row r="567" spans="1:13" ht="15.75" x14ac:dyDescent="0.25">
      <c r="A567" s="14" t="s">
        <v>487</v>
      </c>
      <c r="B567" s="21" t="s">
        <v>1723</v>
      </c>
      <c r="C567" s="22" t="s">
        <v>2103</v>
      </c>
      <c r="D567" s="27">
        <f t="shared" si="84"/>
        <v>318120</v>
      </c>
      <c r="E567" s="35">
        <f t="shared" si="81"/>
        <v>234256</v>
      </c>
      <c r="F567" s="35">
        <f t="shared" si="82"/>
        <v>79179</v>
      </c>
      <c r="G567" s="35">
        <f t="shared" si="83"/>
        <v>4685</v>
      </c>
      <c r="H567" s="11">
        <v>0</v>
      </c>
      <c r="I567" s="92">
        <f t="shared" ref="I567:I598" si="88">L567/40</f>
        <v>0.82499999999999996</v>
      </c>
      <c r="J567" s="38"/>
      <c r="K567" s="89">
        <f t="shared" ref="K567:K598" si="89">M567*N1_</f>
        <v>318120</v>
      </c>
      <c r="L567" s="31">
        <v>33</v>
      </c>
      <c r="M567" s="31">
        <f t="shared" si="87"/>
        <v>1320</v>
      </c>
    </row>
    <row r="568" spans="1:13" ht="15.75" x14ac:dyDescent="0.25">
      <c r="A568" s="14" t="s">
        <v>488</v>
      </c>
      <c r="B568" s="21" t="s">
        <v>1726</v>
      </c>
      <c r="C568" s="22" t="s">
        <v>2104</v>
      </c>
      <c r="D568" s="27">
        <f t="shared" si="84"/>
        <v>327760</v>
      </c>
      <c r="E568" s="35">
        <f t="shared" si="81"/>
        <v>241355</v>
      </c>
      <c r="F568" s="35">
        <f t="shared" si="82"/>
        <v>81578</v>
      </c>
      <c r="G568" s="35">
        <f t="shared" si="83"/>
        <v>4827</v>
      </c>
      <c r="H568" s="11">
        <v>0</v>
      </c>
      <c r="I568" s="92">
        <f t="shared" si="88"/>
        <v>0.85</v>
      </c>
      <c r="J568" s="38"/>
      <c r="K568" s="89">
        <f t="shared" si="89"/>
        <v>327760</v>
      </c>
      <c r="L568" s="31">
        <v>34</v>
      </c>
      <c r="M568" s="31">
        <f t="shared" si="87"/>
        <v>1360</v>
      </c>
    </row>
    <row r="569" spans="1:13" ht="15.75" x14ac:dyDescent="0.25">
      <c r="A569" s="14" t="s">
        <v>489</v>
      </c>
      <c r="B569" s="21" t="s">
        <v>1729</v>
      </c>
      <c r="C569" s="22" t="s">
        <v>2105</v>
      </c>
      <c r="D569" s="27">
        <f t="shared" si="84"/>
        <v>337400</v>
      </c>
      <c r="E569" s="35">
        <f t="shared" si="81"/>
        <v>248454</v>
      </c>
      <c r="F569" s="35">
        <f t="shared" si="82"/>
        <v>83977</v>
      </c>
      <c r="G569" s="35">
        <f t="shared" si="83"/>
        <v>4969</v>
      </c>
      <c r="H569" s="11">
        <v>0</v>
      </c>
      <c r="I569" s="92">
        <f t="shared" si="88"/>
        <v>0.875</v>
      </c>
      <c r="J569" s="38"/>
      <c r="K569" s="89">
        <f t="shared" si="89"/>
        <v>337400</v>
      </c>
      <c r="L569" s="31">
        <v>35</v>
      </c>
      <c r="M569" s="31">
        <f t="shared" si="87"/>
        <v>1400</v>
      </c>
    </row>
    <row r="570" spans="1:13" ht="15.75" x14ac:dyDescent="0.25">
      <c r="A570" s="14" t="s">
        <v>490</v>
      </c>
      <c r="B570" s="21" t="s">
        <v>1732</v>
      </c>
      <c r="C570" s="22" t="s">
        <v>2106</v>
      </c>
      <c r="D570" s="27">
        <f t="shared" si="84"/>
        <v>347040</v>
      </c>
      <c r="E570" s="35">
        <f t="shared" si="81"/>
        <v>255552</v>
      </c>
      <c r="F570" s="35">
        <f t="shared" si="82"/>
        <v>86377</v>
      </c>
      <c r="G570" s="35">
        <f t="shared" si="83"/>
        <v>5111</v>
      </c>
      <c r="H570" s="11">
        <v>0</v>
      </c>
      <c r="I570" s="92">
        <f t="shared" si="88"/>
        <v>0.9</v>
      </c>
      <c r="J570" s="38"/>
      <c r="K570" s="89">
        <f t="shared" si="89"/>
        <v>347040</v>
      </c>
      <c r="L570" s="31">
        <v>36</v>
      </c>
      <c r="M570" s="31">
        <f t="shared" si="87"/>
        <v>1440</v>
      </c>
    </row>
    <row r="571" spans="1:13" ht="15.75" x14ac:dyDescent="0.25">
      <c r="A571" s="14" t="s">
        <v>491</v>
      </c>
      <c r="B571" s="21" t="s">
        <v>1735</v>
      </c>
      <c r="C571" s="22" t="s">
        <v>2107</v>
      </c>
      <c r="D571" s="27">
        <f t="shared" si="84"/>
        <v>356680</v>
      </c>
      <c r="E571" s="35">
        <f t="shared" si="81"/>
        <v>262651</v>
      </c>
      <c r="F571" s="35">
        <f t="shared" si="82"/>
        <v>88776</v>
      </c>
      <c r="G571" s="35">
        <f t="shared" si="83"/>
        <v>5253</v>
      </c>
      <c r="H571" s="11">
        <v>0</v>
      </c>
      <c r="I571" s="92">
        <f t="shared" si="88"/>
        <v>0.92500000000000004</v>
      </c>
      <c r="J571" s="38"/>
      <c r="K571" s="89">
        <f t="shared" si="89"/>
        <v>356680</v>
      </c>
      <c r="L571" s="31">
        <v>37</v>
      </c>
      <c r="M571" s="31">
        <f t="shared" si="87"/>
        <v>1480</v>
      </c>
    </row>
    <row r="572" spans="1:13" ht="15.75" x14ac:dyDescent="0.25">
      <c r="A572" s="14" t="s">
        <v>492</v>
      </c>
      <c r="B572" s="21" t="s">
        <v>1738</v>
      </c>
      <c r="C572" s="22" t="s">
        <v>2108</v>
      </c>
      <c r="D572" s="27">
        <f t="shared" si="84"/>
        <v>366320</v>
      </c>
      <c r="E572" s="35">
        <f t="shared" si="81"/>
        <v>269750</v>
      </c>
      <c r="F572" s="35">
        <f t="shared" si="82"/>
        <v>91175</v>
      </c>
      <c r="G572" s="35">
        <f t="shared" si="83"/>
        <v>5395</v>
      </c>
      <c r="H572" s="11">
        <v>0</v>
      </c>
      <c r="I572" s="92">
        <f t="shared" si="88"/>
        <v>0.95</v>
      </c>
      <c r="J572" s="38"/>
      <c r="K572" s="89">
        <f t="shared" si="89"/>
        <v>366320</v>
      </c>
      <c r="L572" s="31">
        <v>38</v>
      </c>
      <c r="M572" s="31">
        <f t="shared" si="87"/>
        <v>1520</v>
      </c>
    </row>
    <row r="573" spans="1:13" ht="15.75" x14ac:dyDescent="0.25">
      <c r="A573" s="14" t="s">
        <v>493</v>
      </c>
      <c r="B573" s="21" t="s">
        <v>1741</v>
      </c>
      <c r="C573" s="22" t="s">
        <v>2109</v>
      </c>
      <c r="D573" s="27">
        <f t="shared" si="84"/>
        <v>375960</v>
      </c>
      <c r="E573" s="35">
        <f t="shared" si="81"/>
        <v>276848</v>
      </c>
      <c r="F573" s="35">
        <f t="shared" si="82"/>
        <v>93575</v>
      </c>
      <c r="G573" s="35">
        <f t="shared" si="83"/>
        <v>5537</v>
      </c>
      <c r="H573" s="11">
        <v>0</v>
      </c>
      <c r="I573" s="92">
        <f t="shared" si="88"/>
        <v>0.97499999999999998</v>
      </c>
      <c r="J573" s="38"/>
      <c r="K573" s="89">
        <f t="shared" si="89"/>
        <v>375960</v>
      </c>
      <c r="L573" s="31">
        <v>39</v>
      </c>
      <c r="M573" s="31">
        <f t="shared" si="87"/>
        <v>1560</v>
      </c>
    </row>
    <row r="574" spans="1:13" ht="15.75" x14ac:dyDescent="0.25">
      <c r="A574" s="14" t="s">
        <v>494</v>
      </c>
      <c r="B574" s="21" t="s">
        <v>195</v>
      </c>
      <c r="C574" s="22" t="s">
        <v>2110</v>
      </c>
      <c r="D574" s="27">
        <f t="shared" si="84"/>
        <v>385600</v>
      </c>
      <c r="E574" s="35">
        <f t="shared" si="81"/>
        <v>283947</v>
      </c>
      <c r="F574" s="35">
        <f t="shared" si="82"/>
        <v>95974</v>
      </c>
      <c r="G574" s="35">
        <f t="shared" si="83"/>
        <v>5679</v>
      </c>
      <c r="H574" s="11">
        <v>0</v>
      </c>
      <c r="I574" s="92">
        <f t="shared" si="88"/>
        <v>1</v>
      </c>
      <c r="J574" s="38"/>
      <c r="K574" s="89">
        <f t="shared" si="89"/>
        <v>385600</v>
      </c>
      <c r="L574" s="31">
        <v>40</v>
      </c>
      <c r="M574" s="31">
        <f t="shared" si="87"/>
        <v>1600</v>
      </c>
    </row>
    <row r="575" spans="1:13" ht="15.75" x14ac:dyDescent="0.25">
      <c r="A575" s="14" t="s">
        <v>495</v>
      </c>
      <c r="B575" s="21" t="s">
        <v>1746</v>
      </c>
      <c r="C575" s="22" t="s">
        <v>2071</v>
      </c>
      <c r="D575" s="27">
        <f t="shared" si="84"/>
        <v>9640</v>
      </c>
      <c r="E575" s="35">
        <f t="shared" si="81"/>
        <v>7099</v>
      </c>
      <c r="F575" s="35">
        <f t="shared" si="82"/>
        <v>2399</v>
      </c>
      <c r="G575" s="35">
        <f t="shared" si="83"/>
        <v>142</v>
      </c>
      <c r="H575" s="11">
        <v>0</v>
      </c>
      <c r="I575" s="92">
        <f t="shared" si="88"/>
        <v>2.5000000000000001E-2</v>
      </c>
      <c r="J575" s="38"/>
      <c r="K575" s="89">
        <f t="shared" si="89"/>
        <v>9640</v>
      </c>
      <c r="L575" s="31">
        <v>1</v>
      </c>
      <c r="M575" s="31">
        <f>L575*40</f>
        <v>40</v>
      </c>
    </row>
    <row r="576" spans="1:13" ht="15.75" x14ac:dyDescent="0.25">
      <c r="A576" s="14" t="s">
        <v>496</v>
      </c>
      <c r="B576" s="21" t="s">
        <v>1748</v>
      </c>
      <c r="C576" s="22" t="s">
        <v>2072</v>
      </c>
      <c r="D576" s="27">
        <f t="shared" si="84"/>
        <v>19280</v>
      </c>
      <c r="E576" s="35">
        <f t="shared" si="81"/>
        <v>14197</v>
      </c>
      <c r="F576" s="35">
        <f t="shared" si="82"/>
        <v>4799</v>
      </c>
      <c r="G576" s="35">
        <f t="shared" si="83"/>
        <v>284</v>
      </c>
      <c r="H576" s="11">
        <v>0</v>
      </c>
      <c r="I576" s="92">
        <f t="shared" si="88"/>
        <v>0.05</v>
      </c>
      <c r="J576" s="38"/>
      <c r="K576" s="89">
        <f t="shared" si="89"/>
        <v>19280</v>
      </c>
      <c r="L576" s="31">
        <v>2</v>
      </c>
      <c r="M576" s="31">
        <f t="shared" ref="M576:M599" si="90">L576*40</f>
        <v>80</v>
      </c>
    </row>
    <row r="577" spans="1:13" ht="15.75" x14ac:dyDescent="0.25">
      <c r="A577" s="14" t="s">
        <v>497</v>
      </c>
      <c r="B577" s="21" t="s">
        <v>1750</v>
      </c>
      <c r="C577" s="22" t="s">
        <v>2073</v>
      </c>
      <c r="D577" s="27">
        <f t="shared" si="84"/>
        <v>28920</v>
      </c>
      <c r="E577" s="35">
        <f t="shared" si="81"/>
        <v>21296</v>
      </c>
      <c r="F577" s="35">
        <f t="shared" si="82"/>
        <v>7198</v>
      </c>
      <c r="G577" s="35">
        <f t="shared" si="83"/>
        <v>426</v>
      </c>
      <c r="H577" s="11">
        <v>0</v>
      </c>
      <c r="I577" s="92">
        <f t="shared" si="88"/>
        <v>7.4999999999999997E-2</v>
      </c>
      <c r="J577" s="38"/>
      <c r="K577" s="89">
        <f t="shared" si="89"/>
        <v>28920</v>
      </c>
      <c r="L577" s="31">
        <v>3</v>
      </c>
      <c r="M577" s="31">
        <f t="shared" si="90"/>
        <v>120</v>
      </c>
    </row>
    <row r="578" spans="1:13" ht="15.75" x14ac:dyDescent="0.25">
      <c r="A578" s="14" t="s">
        <v>498</v>
      </c>
      <c r="B578" s="21" t="s">
        <v>1752</v>
      </c>
      <c r="C578" s="22" t="s">
        <v>2074</v>
      </c>
      <c r="D578" s="27">
        <f t="shared" si="84"/>
        <v>38560</v>
      </c>
      <c r="E578" s="35">
        <f t="shared" si="81"/>
        <v>28395</v>
      </c>
      <c r="F578" s="35">
        <f t="shared" si="82"/>
        <v>9597</v>
      </c>
      <c r="G578" s="35">
        <f t="shared" si="83"/>
        <v>568</v>
      </c>
      <c r="H578" s="11">
        <v>0</v>
      </c>
      <c r="I578" s="92">
        <f t="shared" si="88"/>
        <v>0.1</v>
      </c>
      <c r="J578" s="38"/>
      <c r="K578" s="89">
        <f t="shared" si="89"/>
        <v>38560</v>
      </c>
      <c r="L578" s="31">
        <v>4</v>
      </c>
      <c r="M578" s="31">
        <f t="shared" si="90"/>
        <v>160</v>
      </c>
    </row>
    <row r="579" spans="1:13" ht="15.75" x14ac:dyDescent="0.25">
      <c r="A579" s="14" t="s">
        <v>499</v>
      </c>
      <c r="B579" s="21" t="s">
        <v>1754</v>
      </c>
      <c r="C579" s="22" t="s">
        <v>2075</v>
      </c>
      <c r="D579" s="27">
        <f t="shared" si="84"/>
        <v>48200</v>
      </c>
      <c r="E579" s="35">
        <f t="shared" ref="E579:E642" si="91">ROUND($D579*100/135.8,0)</f>
        <v>35493</v>
      </c>
      <c r="F579" s="35">
        <f t="shared" ref="F579:F642" si="92">D579-E579-G579</f>
        <v>11997</v>
      </c>
      <c r="G579" s="35">
        <f t="shared" ref="G579:G642" si="93">ROUND($D579*2/135.8,0)</f>
        <v>710</v>
      </c>
      <c r="H579" s="11">
        <v>0</v>
      </c>
      <c r="I579" s="92">
        <f t="shared" si="88"/>
        <v>0.125</v>
      </c>
      <c r="J579" s="38"/>
      <c r="K579" s="89">
        <f t="shared" si="89"/>
        <v>48200</v>
      </c>
      <c r="L579" s="31">
        <v>5</v>
      </c>
      <c r="M579" s="31">
        <f t="shared" si="90"/>
        <v>200</v>
      </c>
    </row>
    <row r="580" spans="1:13" ht="15.75" x14ac:dyDescent="0.25">
      <c r="A580" s="14" t="s">
        <v>500</v>
      </c>
      <c r="B580" s="21" t="s">
        <v>1756</v>
      </c>
      <c r="C580" s="22" t="s">
        <v>2076</v>
      </c>
      <c r="D580" s="27">
        <f t="shared" si="84"/>
        <v>57840</v>
      </c>
      <c r="E580" s="35">
        <f t="shared" si="91"/>
        <v>42592</v>
      </c>
      <c r="F580" s="35">
        <f t="shared" si="92"/>
        <v>14396</v>
      </c>
      <c r="G580" s="35">
        <f t="shared" si="93"/>
        <v>852</v>
      </c>
      <c r="H580" s="11">
        <v>0</v>
      </c>
      <c r="I580" s="92">
        <f t="shared" si="88"/>
        <v>0.15</v>
      </c>
      <c r="J580" s="38"/>
      <c r="K580" s="89">
        <f t="shared" si="89"/>
        <v>57840</v>
      </c>
      <c r="L580" s="31">
        <v>6</v>
      </c>
      <c r="M580" s="31">
        <f t="shared" si="90"/>
        <v>240</v>
      </c>
    </row>
    <row r="581" spans="1:13" ht="15.75" x14ac:dyDescent="0.25">
      <c r="A581" s="14" t="s">
        <v>501</v>
      </c>
      <c r="B581" s="21" t="s">
        <v>1758</v>
      </c>
      <c r="C581" s="22" t="s">
        <v>2077</v>
      </c>
      <c r="D581" s="27">
        <f t="shared" si="84"/>
        <v>67480</v>
      </c>
      <c r="E581" s="35">
        <f t="shared" si="91"/>
        <v>49691</v>
      </c>
      <c r="F581" s="35">
        <f t="shared" si="92"/>
        <v>16795</v>
      </c>
      <c r="G581" s="35">
        <f t="shared" si="93"/>
        <v>994</v>
      </c>
      <c r="H581" s="11">
        <v>0</v>
      </c>
      <c r="I581" s="92">
        <f t="shared" si="88"/>
        <v>0.17499999999999999</v>
      </c>
      <c r="J581" s="38"/>
      <c r="K581" s="89">
        <f t="shared" si="89"/>
        <v>67480</v>
      </c>
      <c r="L581" s="31">
        <v>7</v>
      </c>
      <c r="M581" s="31">
        <f t="shared" si="90"/>
        <v>280</v>
      </c>
    </row>
    <row r="582" spans="1:13" ht="15.75" x14ac:dyDescent="0.25">
      <c r="A582" s="14" t="s">
        <v>502</v>
      </c>
      <c r="B582" s="21" t="s">
        <v>1760</v>
      </c>
      <c r="C582" s="22" t="s">
        <v>2078</v>
      </c>
      <c r="D582" s="27">
        <f t="shared" si="84"/>
        <v>77120</v>
      </c>
      <c r="E582" s="35">
        <f t="shared" si="91"/>
        <v>56789</v>
      </c>
      <c r="F582" s="35">
        <f t="shared" si="92"/>
        <v>19195</v>
      </c>
      <c r="G582" s="35">
        <f t="shared" si="93"/>
        <v>1136</v>
      </c>
      <c r="H582" s="11">
        <v>0</v>
      </c>
      <c r="I582" s="92">
        <f t="shared" si="88"/>
        <v>0.2</v>
      </c>
      <c r="J582" s="38"/>
      <c r="K582" s="89">
        <f t="shared" si="89"/>
        <v>77120</v>
      </c>
      <c r="L582" s="31">
        <v>8</v>
      </c>
      <c r="M582" s="31">
        <f t="shared" si="90"/>
        <v>320</v>
      </c>
    </row>
    <row r="583" spans="1:13" ht="15.75" x14ac:dyDescent="0.25">
      <c r="A583" s="14" t="s">
        <v>503</v>
      </c>
      <c r="B583" s="21" t="s">
        <v>1762</v>
      </c>
      <c r="C583" s="22" t="s">
        <v>2079</v>
      </c>
      <c r="D583" s="27">
        <f t="shared" si="84"/>
        <v>86760</v>
      </c>
      <c r="E583" s="35">
        <f t="shared" si="91"/>
        <v>63888</v>
      </c>
      <c r="F583" s="35">
        <f t="shared" si="92"/>
        <v>21594</v>
      </c>
      <c r="G583" s="35">
        <f t="shared" si="93"/>
        <v>1278</v>
      </c>
      <c r="H583" s="11">
        <v>0</v>
      </c>
      <c r="I583" s="92">
        <f t="shared" si="88"/>
        <v>0.22500000000000001</v>
      </c>
      <c r="J583" s="38"/>
      <c r="K583" s="89">
        <f t="shared" si="89"/>
        <v>86760</v>
      </c>
      <c r="L583" s="31">
        <v>9</v>
      </c>
      <c r="M583" s="31">
        <f t="shared" si="90"/>
        <v>360</v>
      </c>
    </row>
    <row r="584" spans="1:13" ht="15.75" x14ac:dyDescent="0.25">
      <c r="A584" s="14" t="s">
        <v>504</v>
      </c>
      <c r="B584" s="21" t="s">
        <v>1764</v>
      </c>
      <c r="C584" s="22" t="s">
        <v>2080</v>
      </c>
      <c r="D584" s="27">
        <f t="shared" si="84"/>
        <v>96400</v>
      </c>
      <c r="E584" s="35">
        <f t="shared" si="91"/>
        <v>70987</v>
      </c>
      <c r="F584" s="35">
        <f t="shared" si="92"/>
        <v>23993</v>
      </c>
      <c r="G584" s="35">
        <f t="shared" si="93"/>
        <v>1420</v>
      </c>
      <c r="H584" s="11">
        <v>0</v>
      </c>
      <c r="I584" s="92">
        <f t="shared" si="88"/>
        <v>0.25</v>
      </c>
      <c r="J584" s="38"/>
      <c r="K584" s="89">
        <f t="shared" si="89"/>
        <v>96400</v>
      </c>
      <c r="L584" s="31">
        <v>10</v>
      </c>
      <c r="M584" s="31">
        <f t="shared" si="90"/>
        <v>400</v>
      </c>
    </row>
    <row r="585" spans="1:13" ht="15.75" x14ac:dyDescent="0.25">
      <c r="A585" s="14" t="s">
        <v>505</v>
      </c>
      <c r="B585" s="21" t="s">
        <v>1766</v>
      </c>
      <c r="C585" s="22" t="s">
        <v>2081</v>
      </c>
      <c r="D585" s="27">
        <f t="shared" si="84"/>
        <v>106040</v>
      </c>
      <c r="E585" s="35">
        <f t="shared" si="91"/>
        <v>78085</v>
      </c>
      <c r="F585" s="35">
        <f t="shared" si="92"/>
        <v>26393</v>
      </c>
      <c r="G585" s="35">
        <f t="shared" si="93"/>
        <v>1562</v>
      </c>
      <c r="H585" s="11">
        <v>0</v>
      </c>
      <c r="I585" s="92">
        <f t="shared" si="88"/>
        <v>0.27500000000000002</v>
      </c>
      <c r="J585" s="38"/>
      <c r="K585" s="89">
        <f t="shared" si="89"/>
        <v>106040</v>
      </c>
      <c r="L585" s="31">
        <v>11</v>
      </c>
      <c r="M585" s="31">
        <f t="shared" si="90"/>
        <v>440</v>
      </c>
    </row>
    <row r="586" spans="1:13" ht="15.75" x14ac:dyDescent="0.25">
      <c r="A586" s="14" t="s">
        <v>506</v>
      </c>
      <c r="B586" s="21" t="s">
        <v>1768</v>
      </c>
      <c r="C586" s="22" t="s">
        <v>2082</v>
      </c>
      <c r="D586" s="27">
        <f t="shared" si="84"/>
        <v>115680</v>
      </c>
      <c r="E586" s="35">
        <f t="shared" si="91"/>
        <v>85184</v>
      </c>
      <c r="F586" s="35">
        <f t="shared" si="92"/>
        <v>28792</v>
      </c>
      <c r="G586" s="35">
        <f t="shared" si="93"/>
        <v>1704</v>
      </c>
      <c r="H586" s="11">
        <v>0</v>
      </c>
      <c r="I586" s="92">
        <f t="shared" si="88"/>
        <v>0.3</v>
      </c>
      <c r="J586" s="38"/>
      <c r="K586" s="89">
        <f t="shared" si="89"/>
        <v>115680</v>
      </c>
      <c r="L586" s="31">
        <v>12</v>
      </c>
      <c r="M586" s="31">
        <f t="shared" si="90"/>
        <v>480</v>
      </c>
    </row>
    <row r="587" spans="1:13" ht="15.75" x14ac:dyDescent="0.25">
      <c r="A587" s="14" t="s">
        <v>507</v>
      </c>
      <c r="B587" s="21" t="s">
        <v>1770</v>
      </c>
      <c r="C587" s="22" t="s">
        <v>2083</v>
      </c>
      <c r="D587" s="27">
        <f t="shared" si="84"/>
        <v>125320</v>
      </c>
      <c r="E587" s="35">
        <f t="shared" si="91"/>
        <v>92283</v>
      </c>
      <c r="F587" s="35">
        <f t="shared" si="92"/>
        <v>31191</v>
      </c>
      <c r="G587" s="35">
        <f t="shared" si="93"/>
        <v>1846</v>
      </c>
      <c r="H587" s="11">
        <v>0</v>
      </c>
      <c r="I587" s="92">
        <f t="shared" si="88"/>
        <v>0.32500000000000001</v>
      </c>
      <c r="J587" s="38"/>
      <c r="K587" s="89">
        <f t="shared" si="89"/>
        <v>125320</v>
      </c>
      <c r="L587" s="31">
        <v>13</v>
      </c>
      <c r="M587" s="31">
        <f t="shared" si="90"/>
        <v>520</v>
      </c>
    </row>
    <row r="588" spans="1:13" ht="15.75" x14ac:dyDescent="0.25">
      <c r="A588" s="14" t="s">
        <v>508</v>
      </c>
      <c r="B588" s="21" t="s">
        <v>1772</v>
      </c>
      <c r="C588" s="22" t="s">
        <v>2084</v>
      </c>
      <c r="D588" s="27">
        <f t="shared" si="84"/>
        <v>134960</v>
      </c>
      <c r="E588" s="35">
        <f t="shared" si="91"/>
        <v>99381</v>
      </c>
      <c r="F588" s="35">
        <f t="shared" si="92"/>
        <v>33591</v>
      </c>
      <c r="G588" s="35">
        <f t="shared" si="93"/>
        <v>1988</v>
      </c>
      <c r="H588" s="11">
        <v>0</v>
      </c>
      <c r="I588" s="92">
        <f t="shared" si="88"/>
        <v>0.35</v>
      </c>
      <c r="J588" s="38"/>
      <c r="K588" s="89">
        <f t="shared" si="89"/>
        <v>134960</v>
      </c>
      <c r="L588" s="31">
        <v>14</v>
      </c>
      <c r="M588" s="31">
        <f t="shared" si="90"/>
        <v>560</v>
      </c>
    </row>
    <row r="589" spans="1:13" ht="15.75" x14ac:dyDescent="0.25">
      <c r="A589" s="14" t="s">
        <v>509</v>
      </c>
      <c r="B589" s="21" t="s">
        <v>1774</v>
      </c>
      <c r="C589" s="22" t="s">
        <v>2085</v>
      </c>
      <c r="D589" s="27">
        <f t="shared" si="84"/>
        <v>144600</v>
      </c>
      <c r="E589" s="35">
        <f t="shared" si="91"/>
        <v>106480</v>
      </c>
      <c r="F589" s="35">
        <f t="shared" si="92"/>
        <v>35990</v>
      </c>
      <c r="G589" s="35">
        <f t="shared" si="93"/>
        <v>2130</v>
      </c>
      <c r="H589" s="11">
        <v>0</v>
      </c>
      <c r="I589" s="92">
        <f t="shared" si="88"/>
        <v>0.375</v>
      </c>
      <c r="J589" s="38"/>
      <c r="K589" s="89">
        <f t="shared" si="89"/>
        <v>144600</v>
      </c>
      <c r="L589" s="31">
        <v>15</v>
      </c>
      <c r="M589" s="31">
        <f t="shared" si="90"/>
        <v>600</v>
      </c>
    </row>
    <row r="590" spans="1:13" ht="15.75" x14ac:dyDescent="0.25">
      <c r="A590" s="14" t="s">
        <v>510</v>
      </c>
      <c r="B590" s="21" t="s">
        <v>1776</v>
      </c>
      <c r="C590" s="22" t="s">
        <v>2086</v>
      </c>
      <c r="D590" s="27">
        <f t="shared" si="84"/>
        <v>154240</v>
      </c>
      <c r="E590" s="35">
        <f t="shared" si="91"/>
        <v>113579</v>
      </c>
      <c r="F590" s="35">
        <f t="shared" si="92"/>
        <v>38389</v>
      </c>
      <c r="G590" s="35">
        <f t="shared" si="93"/>
        <v>2272</v>
      </c>
      <c r="H590" s="11">
        <v>0</v>
      </c>
      <c r="I590" s="92">
        <f t="shared" si="88"/>
        <v>0.4</v>
      </c>
      <c r="J590" s="38"/>
      <c r="K590" s="89">
        <f t="shared" si="89"/>
        <v>154240</v>
      </c>
      <c r="L590" s="31">
        <v>16</v>
      </c>
      <c r="M590" s="31">
        <f t="shared" si="90"/>
        <v>640</v>
      </c>
    </row>
    <row r="591" spans="1:13" ht="15.75" x14ac:dyDescent="0.25">
      <c r="A591" s="14" t="s">
        <v>511</v>
      </c>
      <c r="B591" s="21" t="s">
        <v>1778</v>
      </c>
      <c r="C591" s="22" t="s">
        <v>2087</v>
      </c>
      <c r="D591" s="27">
        <f t="shared" si="84"/>
        <v>163880</v>
      </c>
      <c r="E591" s="35">
        <f t="shared" si="91"/>
        <v>120677</v>
      </c>
      <c r="F591" s="35">
        <f t="shared" si="92"/>
        <v>40789</v>
      </c>
      <c r="G591" s="35">
        <f t="shared" si="93"/>
        <v>2414</v>
      </c>
      <c r="H591" s="11">
        <v>0</v>
      </c>
      <c r="I591" s="92">
        <f t="shared" si="88"/>
        <v>0.42499999999999999</v>
      </c>
      <c r="J591" s="38"/>
      <c r="K591" s="89">
        <f t="shared" si="89"/>
        <v>163880</v>
      </c>
      <c r="L591" s="31">
        <v>17</v>
      </c>
      <c r="M591" s="31">
        <f t="shared" si="90"/>
        <v>680</v>
      </c>
    </row>
    <row r="592" spans="1:13" ht="15.75" x14ac:dyDescent="0.25">
      <c r="A592" s="14" t="s">
        <v>512</v>
      </c>
      <c r="B592" s="21" t="s">
        <v>1780</v>
      </c>
      <c r="C592" s="22" t="s">
        <v>2088</v>
      </c>
      <c r="D592" s="27">
        <f t="shared" si="84"/>
        <v>173520</v>
      </c>
      <c r="E592" s="35">
        <f t="shared" si="91"/>
        <v>127776</v>
      </c>
      <c r="F592" s="35">
        <f t="shared" si="92"/>
        <v>43188</v>
      </c>
      <c r="G592" s="35">
        <f t="shared" si="93"/>
        <v>2556</v>
      </c>
      <c r="H592" s="11">
        <v>0</v>
      </c>
      <c r="I592" s="92">
        <f t="shared" si="88"/>
        <v>0.45</v>
      </c>
      <c r="J592" s="38"/>
      <c r="K592" s="89">
        <f t="shared" si="89"/>
        <v>173520</v>
      </c>
      <c r="L592" s="31">
        <v>18</v>
      </c>
      <c r="M592" s="31">
        <f t="shared" si="90"/>
        <v>720</v>
      </c>
    </row>
    <row r="593" spans="1:13" ht="15.75" x14ac:dyDescent="0.25">
      <c r="A593" s="14" t="s">
        <v>513</v>
      </c>
      <c r="B593" s="21" t="s">
        <v>1782</v>
      </c>
      <c r="C593" s="22" t="s">
        <v>2089</v>
      </c>
      <c r="D593" s="27">
        <f t="shared" si="84"/>
        <v>183160</v>
      </c>
      <c r="E593" s="35">
        <f t="shared" si="91"/>
        <v>134875</v>
      </c>
      <c r="F593" s="35">
        <f t="shared" si="92"/>
        <v>45588</v>
      </c>
      <c r="G593" s="35">
        <f t="shared" si="93"/>
        <v>2697</v>
      </c>
      <c r="H593" s="11">
        <v>0</v>
      </c>
      <c r="I593" s="92">
        <f t="shared" si="88"/>
        <v>0.47499999999999998</v>
      </c>
      <c r="J593" s="38"/>
      <c r="K593" s="89">
        <f t="shared" si="89"/>
        <v>183160</v>
      </c>
      <c r="L593" s="31">
        <v>19</v>
      </c>
      <c r="M593" s="31">
        <f t="shared" si="90"/>
        <v>760</v>
      </c>
    </row>
    <row r="594" spans="1:13" ht="15.75" x14ac:dyDescent="0.25">
      <c r="A594" s="14" t="s">
        <v>514</v>
      </c>
      <c r="B594" s="21" t="s">
        <v>1784</v>
      </c>
      <c r="C594" s="22" t="s">
        <v>2090</v>
      </c>
      <c r="D594" s="27">
        <f t="shared" si="84"/>
        <v>192800</v>
      </c>
      <c r="E594" s="35">
        <f t="shared" si="91"/>
        <v>141973</v>
      </c>
      <c r="F594" s="35">
        <f t="shared" si="92"/>
        <v>47988</v>
      </c>
      <c r="G594" s="35">
        <f t="shared" si="93"/>
        <v>2839</v>
      </c>
      <c r="H594" s="11">
        <v>0</v>
      </c>
      <c r="I594" s="92">
        <f t="shared" si="88"/>
        <v>0.5</v>
      </c>
      <c r="J594" s="38"/>
      <c r="K594" s="89">
        <f t="shared" si="89"/>
        <v>192800</v>
      </c>
      <c r="L594" s="31">
        <v>20</v>
      </c>
      <c r="M594" s="31">
        <f t="shared" si="90"/>
        <v>800</v>
      </c>
    </row>
    <row r="595" spans="1:13" ht="15.75" x14ac:dyDescent="0.25">
      <c r="A595" s="14" t="s">
        <v>515</v>
      </c>
      <c r="B595" s="21" t="s">
        <v>1786</v>
      </c>
      <c r="C595" s="22" t="s">
        <v>2091</v>
      </c>
      <c r="D595" s="27">
        <f t="shared" si="84"/>
        <v>202440</v>
      </c>
      <c r="E595" s="35">
        <f t="shared" si="91"/>
        <v>149072</v>
      </c>
      <c r="F595" s="35">
        <f t="shared" si="92"/>
        <v>50387</v>
      </c>
      <c r="G595" s="35">
        <f t="shared" si="93"/>
        <v>2981</v>
      </c>
      <c r="H595" s="11">
        <v>0</v>
      </c>
      <c r="I595" s="92">
        <f t="shared" si="88"/>
        <v>0.52500000000000002</v>
      </c>
      <c r="J595" s="38"/>
      <c r="K595" s="89">
        <f t="shared" si="89"/>
        <v>202440</v>
      </c>
      <c r="L595" s="31">
        <v>21</v>
      </c>
      <c r="M595" s="31">
        <f t="shared" si="90"/>
        <v>840</v>
      </c>
    </row>
    <row r="596" spans="1:13" ht="15.75" x14ac:dyDescent="0.25">
      <c r="A596" s="14" t="s">
        <v>516</v>
      </c>
      <c r="B596" s="21" t="s">
        <v>1788</v>
      </c>
      <c r="C596" s="22" t="s">
        <v>2092</v>
      </c>
      <c r="D596" s="27">
        <f t="shared" si="84"/>
        <v>212080</v>
      </c>
      <c r="E596" s="35">
        <f t="shared" si="91"/>
        <v>156171</v>
      </c>
      <c r="F596" s="35">
        <f t="shared" si="92"/>
        <v>52786</v>
      </c>
      <c r="G596" s="35">
        <f t="shared" si="93"/>
        <v>3123</v>
      </c>
      <c r="H596" s="11">
        <v>0</v>
      </c>
      <c r="I596" s="92">
        <f t="shared" si="88"/>
        <v>0.55000000000000004</v>
      </c>
      <c r="J596" s="38"/>
      <c r="K596" s="89">
        <f t="shared" si="89"/>
        <v>212080</v>
      </c>
      <c r="L596" s="31">
        <v>22</v>
      </c>
      <c r="M596" s="31">
        <f t="shared" si="90"/>
        <v>880</v>
      </c>
    </row>
    <row r="597" spans="1:13" ht="15.75" x14ac:dyDescent="0.25">
      <c r="A597" s="14" t="s">
        <v>517</v>
      </c>
      <c r="B597" s="21" t="s">
        <v>1790</v>
      </c>
      <c r="C597" s="22" t="s">
        <v>2093</v>
      </c>
      <c r="D597" s="27">
        <f t="shared" ref="D597:D660" si="94">ROUND(K597,0)</f>
        <v>221720</v>
      </c>
      <c r="E597" s="35">
        <f t="shared" si="91"/>
        <v>163270</v>
      </c>
      <c r="F597" s="35">
        <f t="shared" si="92"/>
        <v>55185</v>
      </c>
      <c r="G597" s="35">
        <f t="shared" si="93"/>
        <v>3265</v>
      </c>
      <c r="H597" s="11">
        <v>0</v>
      </c>
      <c r="I597" s="92">
        <f t="shared" si="88"/>
        <v>0.57499999999999996</v>
      </c>
      <c r="J597" s="38"/>
      <c r="K597" s="89">
        <f t="shared" si="89"/>
        <v>221720</v>
      </c>
      <c r="L597" s="31">
        <v>23</v>
      </c>
      <c r="M597" s="31">
        <f t="shared" si="90"/>
        <v>920</v>
      </c>
    </row>
    <row r="598" spans="1:13" ht="15.75" x14ac:dyDescent="0.25">
      <c r="A598" s="14" t="s">
        <v>518</v>
      </c>
      <c r="B598" s="21" t="s">
        <v>1792</v>
      </c>
      <c r="C598" s="22" t="s">
        <v>2094</v>
      </c>
      <c r="D598" s="27">
        <f t="shared" si="94"/>
        <v>231360</v>
      </c>
      <c r="E598" s="35">
        <f t="shared" si="91"/>
        <v>170368</v>
      </c>
      <c r="F598" s="35">
        <f t="shared" si="92"/>
        <v>57585</v>
      </c>
      <c r="G598" s="35">
        <f t="shared" si="93"/>
        <v>3407</v>
      </c>
      <c r="H598" s="11">
        <v>0</v>
      </c>
      <c r="I598" s="92">
        <f t="shared" si="88"/>
        <v>0.6</v>
      </c>
      <c r="J598" s="38"/>
      <c r="K598" s="89">
        <f t="shared" si="89"/>
        <v>231360</v>
      </c>
      <c r="L598" s="31">
        <v>24</v>
      </c>
      <c r="M598" s="31">
        <f t="shared" si="90"/>
        <v>960</v>
      </c>
    </row>
    <row r="599" spans="1:13" ht="15.75" x14ac:dyDescent="0.25">
      <c r="A599" s="14" t="s">
        <v>519</v>
      </c>
      <c r="B599" s="21" t="s">
        <v>1794</v>
      </c>
      <c r="C599" s="22" t="s">
        <v>2095</v>
      </c>
      <c r="D599" s="27">
        <f t="shared" si="94"/>
        <v>241000</v>
      </c>
      <c r="E599" s="35">
        <f t="shared" si="91"/>
        <v>177467</v>
      </c>
      <c r="F599" s="35">
        <f t="shared" si="92"/>
        <v>59984</v>
      </c>
      <c r="G599" s="35">
        <f t="shared" si="93"/>
        <v>3549</v>
      </c>
      <c r="H599" s="11">
        <v>0</v>
      </c>
      <c r="I599" s="92">
        <f t="shared" ref="I599:I630" si="95">L599/40</f>
        <v>0.625</v>
      </c>
      <c r="J599" s="38"/>
      <c r="K599" s="89">
        <f t="shared" ref="K599:K630" si="96">M599*N1_</f>
        <v>241000</v>
      </c>
      <c r="L599" s="31">
        <v>25</v>
      </c>
      <c r="M599" s="31">
        <f t="shared" si="90"/>
        <v>1000</v>
      </c>
    </row>
    <row r="600" spans="1:13" ht="15.75" x14ac:dyDescent="0.25">
      <c r="A600" s="14" t="s">
        <v>520</v>
      </c>
      <c r="B600" s="21" t="s">
        <v>521</v>
      </c>
      <c r="C600" s="22" t="s">
        <v>2111</v>
      </c>
      <c r="D600" s="27">
        <f t="shared" si="94"/>
        <v>9640</v>
      </c>
      <c r="E600" s="35">
        <f t="shared" si="91"/>
        <v>7099</v>
      </c>
      <c r="F600" s="35">
        <f t="shared" si="92"/>
        <v>2399</v>
      </c>
      <c r="G600" s="35">
        <f t="shared" si="93"/>
        <v>142</v>
      </c>
      <c r="H600" s="11">
        <v>0</v>
      </c>
      <c r="I600" s="92">
        <f t="shared" si="95"/>
        <v>2.5000000000000001E-2</v>
      </c>
      <c r="J600" s="38"/>
      <c r="K600" s="89">
        <f t="shared" si="96"/>
        <v>9640</v>
      </c>
      <c r="L600" s="31">
        <v>1</v>
      </c>
      <c r="M600" s="31">
        <f>L600*40</f>
        <v>40</v>
      </c>
    </row>
    <row r="601" spans="1:13" ht="15.75" x14ac:dyDescent="0.25">
      <c r="A601" s="14" t="s">
        <v>522</v>
      </c>
      <c r="B601" s="21" t="s">
        <v>523</v>
      </c>
      <c r="C601" s="22" t="s">
        <v>2112</v>
      </c>
      <c r="D601" s="27">
        <f t="shared" si="94"/>
        <v>19280</v>
      </c>
      <c r="E601" s="35">
        <f t="shared" si="91"/>
        <v>14197</v>
      </c>
      <c r="F601" s="35">
        <f t="shared" si="92"/>
        <v>4799</v>
      </c>
      <c r="G601" s="35">
        <f t="shared" si="93"/>
        <v>284</v>
      </c>
      <c r="H601" s="11">
        <v>0</v>
      </c>
      <c r="I601" s="92">
        <f t="shared" si="95"/>
        <v>0.05</v>
      </c>
      <c r="J601" s="38"/>
      <c r="K601" s="89">
        <f t="shared" si="96"/>
        <v>19280</v>
      </c>
      <c r="L601" s="31">
        <v>2</v>
      </c>
      <c r="M601" s="31">
        <f t="shared" ref="M601:M639" si="97">L601*40</f>
        <v>80</v>
      </c>
    </row>
    <row r="602" spans="1:13" ht="15.75" x14ac:dyDescent="0.25">
      <c r="A602" s="14" t="s">
        <v>524</v>
      </c>
      <c r="B602" s="21" t="s">
        <v>525</v>
      </c>
      <c r="C602" s="22" t="s">
        <v>2113</v>
      </c>
      <c r="D602" s="27">
        <f t="shared" si="94"/>
        <v>28920</v>
      </c>
      <c r="E602" s="35">
        <f t="shared" si="91"/>
        <v>21296</v>
      </c>
      <c r="F602" s="35">
        <f t="shared" si="92"/>
        <v>7198</v>
      </c>
      <c r="G602" s="35">
        <f t="shared" si="93"/>
        <v>426</v>
      </c>
      <c r="H602" s="11">
        <v>0</v>
      </c>
      <c r="I602" s="92">
        <f t="shared" si="95"/>
        <v>7.4999999999999997E-2</v>
      </c>
      <c r="J602" s="38"/>
      <c r="K602" s="89">
        <f t="shared" si="96"/>
        <v>28920</v>
      </c>
      <c r="L602" s="31">
        <v>3</v>
      </c>
      <c r="M602" s="31">
        <f t="shared" si="97"/>
        <v>120</v>
      </c>
    </row>
    <row r="603" spans="1:13" ht="15.75" x14ac:dyDescent="0.25">
      <c r="A603" s="14" t="s">
        <v>526</v>
      </c>
      <c r="B603" s="21" t="s">
        <v>527</v>
      </c>
      <c r="C603" s="22" t="s">
        <v>2114</v>
      </c>
      <c r="D603" s="27">
        <f t="shared" si="94"/>
        <v>38560</v>
      </c>
      <c r="E603" s="35">
        <f t="shared" si="91"/>
        <v>28395</v>
      </c>
      <c r="F603" s="35">
        <f t="shared" si="92"/>
        <v>9597</v>
      </c>
      <c r="G603" s="35">
        <f t="shared" si="93"/>
        <v>568</v>
      </c>
      <c r="H603" s="11">
        <v>0</v>
      </c>
      <c r="I603" s="92">
        <f t="shared" si="95"/>
        <v>0.1</v>
      </c>
      <c r="J603" s="38"/>
      <c r="K603" s="89">
        <f t="shared" si="96"/>
        <v>38560</v>
      </c>
      <c r="L603" s="31">
        <v>4</v>
      </c>
      <c r="M603" s="31">
        <f t="shared" si="97"/>
        <v>160</v>
      </c>
    </row>
    <row r="604" spans="1:13" ht="15.75" x14ac:dyDescent="0.25">
      <c r="A604" s="14" t="s">
        <v>528</v>
      </c>
      <c r="B604" s="21" t="s">
        <v>529</v>
      </c>
      <c r="C604" s="22" t="s">
        <v>2115</v>
      </c>
      <c r="D604" s="27">
        <f t="shared" si="94"/>
        <v>48200</v>
      </c>
      <c r="E604" s="35">
        <f t="shared" si="91"/>
        <v>35493</v>
      </c>
      <c r="F604" s="35">
        <f t="shared" si="92"/>
        <v>11997</v>
      </c>
      <c r="G604" s="35">
        <f t="shared" si="93"/>
        <v>710</v>
      </c>
      <c r="H604" s="11">
        <v>0</v>
      </c>
      <c r="I604" s="92">
        <f t="shared" si="95"/>
        <v>0.125</v>
      </c>
      <c r="J604" s="38"/>
      <c r="K604" s="89">
        <f t="shared" si="96"/>
        <v>48200</v>
      </c>
      <c r="L604" s="31">
        <v>5</v>
      </c>
      <c r="M604" s="31">
        <f t="shared" si="97"/>
        <v>200</v>
      </c>
    </row>
    <row r="605" spans="1:13" ht="15.75" x14ac:dyDescent="0.25">
      <c r="A605" s="14" t="s">
        <v>530</v>
      </c>
      <c r="B605" s="21" t="s">
        <v>531</v>
      </c>
      <c r="C605" s="22" t="s">
        <v>2116</v>
      </c>
      <c r="D605" s="27">
        <f t="shared" si="94"/>
        <v>57840</v>
      </c>
      <c r="E605" s="35">
        <f t="shared" si="91"/>
        <v>42592</v>
      </c>
      <c r="F605" s="35">
        <f t="shared" si="92"/>
        <v>14396</v>
      </c>
      <c r="G605" s="35">
        <f t="shared" si="93"/>
        <v>852</v>
      </c>
      <c r="H605" s="11">
        <v>0</v>
      </c>
      <c r="I605" s="92">
        <f t="shared" si="95"/>
        <v>0.15</v>
      </c>
      <c r="J605" s="38"/>
      <c r="K605" s="89">
        <f t="shared" si="96"/>
        <v>57840</v>
      </c>
      <c r="L605" s="31">
        <v>6</v>
      </c>
      <c r="M605" s="31">
        <f t="shared" si="97"/>
        <v>240</v>
      </c>
    </row>
    <row r="606" spans="1:13" ht="15.75" x14ac:dyDescent="0.25">
      <c r="A606" s="14" t="s">
        <v>532</v>
      </c>
      <c r="B606" s="21" t="s">
        <v>533</v>
      </c>
      <c r="C606" s="22" t="s">
        <v>2117</v>
      </c>
      <c r="D606" s="27">
        <f t="shared" si="94"/>
        <v>67480</v>
      </c>
      <c r="E606" s="35">
        <f t="shared" si="91"/>
        <v>49691</v>
      </c>
      <c r="F606" s="35">
        <f t="shared" si="92"/>
        <v>16795</v>
      </c>
      <c r="G606" s="35">
        <f t="shared" si="93"/>
        <v>994</v>
      </c>
      <c r="H606" s="11">
        <v>0</v>
      </c>
      <c r="I606" s="92">
        <f t="shared" si="95"/>
        <v>0.17499999999999999</v>
      </c>
      <c r="J606" s="38"/>
      <c r="K606" s="89">
        <f t="shared" si="96"/>
        <v>67480</v>
      </c>
      <c r="L606" s="31">
        <v>7</v>
      </c>
      <c r="M606" s="31">
        <f t="shared" si="97"/>
        <v>280</v>
      </c>
    </row>
    <row r="607" spans="1:13" ht="15.75" x14ac:dyDescent="0.25">
      <c r="A607" s="14" t="s">
        <v>534</v>
      </c>
      <c r="B607" s="21" t="s">
        <v>535</v>
      </c>
      <c r="C607" s="22" t="s">
        <v>2118</v>
      </c>
      <c r="D607" s="27">
        <f t="shared" si="94"/>
        <v>77120</v>
      </c>
      <c r="E607" s="35">
        <f t="shared" si="91"/>
        <v>56789</v>
      </c>
      <c r="F607" s="35">
        <f t="shared" si="92"/>
        <v>19195</v>
      </c>
      <c r="G607" s="35">
        <f t="shared" si="93"/>
        <v>1136</v>
      </c>
      <c r="H607" s="11">
        <v>0</v>
      </c>
      <c r="I607" s="92">
        <f t="shared" si="95"/>
        <v>0.2</v>
      </c>
      <c r="J607" s="38"/>
      <c r="K607" s="89">
        <f t="shared" si="96"/>
        <v>77120</v>
      </c>
      <c r="L607" s="31">
        <v>8</v>
      </c>
      <c r="M607" s="31">
        <f t="shared" si="97"/>
        <v>320</v>
      </c>
    </row>
    <row r="608" spans="1:13" ht="15.75" x14ac:dyDescent="0.25">
      <c r="A608" s="14" t="s">
        <v>536</v>
      </c>
      <c r="B608" s="21" t="s">
        <v>537</v>
      </c>
      <c r="C608" s="22" t="s">
        <v>2119</v>
      </c>
      <c r="D608" s="27">
        <f t="shared" si="94"/>
        <v>86760</v>
      </c>
      <c r="E608" s="35">
        <f t="shared" si="91"/>
        <v>63888</v>
      </c>
      <c r="F608" s="35">
        <f t="shared" si="92"/>
        <v>21594</v>
      </c>
      <c r="G608" s="35">
        <f t="shared" si="93"/>
        <v>1278</v>
      </c>
      <c r="H608" s="11">
        <v>0</v>
      </c>
      <c r="I608" s="92">
        <f t="shared" si="95"/>
        <v>0.22500000000000001</v>
      </c>
      <c r="J608" s="38"/>
      <c r="K608" s="89">
        <f t="shared" si="96"/>
        <v>86760</v>
      </c>
      <c r="L608" s="31">
        <v>9</v>
      </c>
      <c r="M608" s="31">
        <f t="shared" si="97"/>
        <v>360</v>
      </c>
    </row>
    <row r="609" spans="1:13" ht="15.75" x14ac:dyDescent="0.25">
      <c r="A609" s="14" t="s">
        <v>538</v>
      </c>
      <c r="B609" s="21" t="s">
        <v>539</v>
      </c>
      <c r="C609" s="22" t="s">
        <v>2120</v>
      </c>
      <c r="D609" s="27">
        <f t="shared" si="94"/>
        <v>96400</v>
      </c>
      <c r="E609" s="35">
        <f t="shared" si="91"/>
        <v>70987</v>
      </c>
      <c r="F609" s="35">
        <f t="shared" si="92"/>
        <v>23993</v>
      </c>
      <c r="G609" s="35">
        <f t="shared" si="93"/>
        <v>1420</v>
      </c>
      <c r="H609" s="11">
        <v>0</v>
      </c>
      <c r="I609" s="92">
        <f t="shared" si="95"/>
        <v>0.25</v>
      </c>
      <c r="J609" s="38"/>
      <c r="K609" s="89">
        <f t="shared" si="96"/>
        <v>96400</v>
      </c>
      <c r="L609" s="31">
        <v>10</v>
      </c>
      <c r="M609" s="31">
        <f t="shared" si="97"/>
        <v>400</v>
      </c>
    </row>
    <row r="610" spans="1:13" ht="15.75" x14ac:dyDescent="0.25">
      <c r="A610" s="14" t="s">
        <v>540</v>
      </c>
      <c r="B610" s="21" t="s">
        <v>541</v>
      </c>
      <c r="C610" s="22" t="s">
        <v>2121</v>
      </c>
      <c r="D610" s="27">
        <f t="shared" si="94"/>
        <v>106040</v>
      </c>
      <c r="E610" s="35">
        <f t="shared" si="91"/>
        <v>78085</v>
      </c>
      <c r="F610" s="35">
        <f t="shared" si="92"/>
        <v>26393</v>
      </c>
      <c r="G610" s="35">
        <f t="shared" si="93"/>
        <v>1562</v>
      </c>
      <c r="H610" s="11">
        <v>0</v>
      </c>
      <c r="I610" s="92">
        <f t="shared" si="95"/>
        <v>0.27500000000000002</v>
      </c>
      <c r="J610" s="38"/>
      <c r="K610" s="89">
        <f t="shared" si="96"/>
        <v>106040</v>
      </c>
      <c r="L610" s="31">
        <v>11</v>
      </c>
      <c r="M610" s="31">
        <f t="shared" si="97"/>
        <v>440</v>
      </c>
    </row>
    <row r="611" spans="1:13" ht="15.75" x14ac:dyDescent="0.25">
      <c r="A611" s="14" t="s">
        <v>542</v>
      </c>
      <c r="B611" s="21" t="s">
        <v>543</v>
      </c>
      <c r="C611" s="22" t="s">
        <v>2122</v>
      </c>
      <c r="D611" s="27">
        <f t="shared" si="94"/>
        <v>115680</v>
      </c>
      <c r="E611" s="35">
        <f t="shared" si="91"/>
        <v>85184</v>
      </c>
      <c r="F611" s="35">
        <f t="shared" si="92"/>
        <v>28792</v>
      </c>
      <c r="G611" s="35">
        <f t="shared" si="93"/>
        <v>1704</v>
      </c>
      <c r="H611" s="11">
        <v>0</v>
      </c>
      <c r="I611" s="92">
        <f t="shared" si="95"/>
        <v>0.3</v>
      </c>
      <c r="J611" s="38"/>
      <c r="K611" s="89">
        <f t="shared" si="96"/>
        <v>115680</v>
      </c>
      <c r="L611" s="31">
        <v>12</v>
      </c>
      <c r="M611" s="31">
        <f t="shared" si="97"/>
        <v>480</v>
      </c>
    </row>
    <row r="612" spans="1:13" ht="15.75" x14ac:dyDescent="0.25">
      <c r="A612" s="14" t="s">
        <v>544</v>
      </c>
      <c r="B612" s="21" t="s">
        <v>545</v>
      </c>
      <c r="C612" s="22" t="s">
        <v>2123</v>
      </c>
      <c r="D612" s="27">
        <f t="shared" si="94"/>
        <v>125320</v>
      </c>
      <c r="E612" s="35">
        <f t="shared" si="91"/>
        <v>92283</v>
      </c>
      <c r="F612" s="35">
        <f t="shared" si="92"/>
        <v>31191</v>
      </c>
      <c r="G612" s="35">
        <f t="shared" si="93"/>
        <v>1846</v>
      </c>
      <c r="H612" s="11">
        <v>0</v>
      </c>
      <c r="I612" s="92">
        <f t="shared" si="95"/>
        <v>0.32500000000000001</v>
      </c>
      <c r="J612" s="38"/>
      <c r="K612" s="89">
        <f t="shared" si="96"/>
        <v>125320</v>
      </c>
      <c r="L612" s="31">
        <v>13</v>
      </c>
      <c r="M612" s="31">
        <f t="shared" si="97"/>
        <v>520</v>
      </c>
    </row>
    <row r="613" spans="1:13" ht="15.75" x14ac:dyDescent="0.25">
      <c r="A613" s="14" t="s">
        <v>546</v>
      </c>
      <c r="B613" s="21" t="s">
        <v>547</v>
      </c>
      <c r="C613" s="22" t="s">
        <v>2124</v>
      </c>
      <c r="D613" s="27">
        <f t="shared" si="94"/>
        <v>134960</v>
      </c>
      <c r="E613" s="35">
        <f t="shared" si="91"/>
        <v>99381</v>
      </c>
      <c r="F613" s="35">
        <f t="shared" si="92"/>
        <v>33591</v>
      </c>
      <c r="G613" s="35">
        <f t="shared" si="93"/>
        <v>1988</v>
      </c>
      <c r="H613" s="11">
        <v>0</v>
      </c>
      <c r="I613" s="92">
        <f t="shared" si="95"/>
        <v>0.35</v>
      </c>
      <c r="J613" s="38"/>
      <c r="K613" s="89">
        <f t="shared" si="96"/>
        <v>134960</v>
      </c>
      <c r="L613" s="31">
        <v>14</v>
      </c>
      <c r="M613" s="31">
        <f t="shared" si="97"/>
        <v>560</v>
      </c>
    </row>
    <row r="614" spans="1:13" ht="15.75" x14ac:dyDescent="0.25">
      <c r="A614" s="14" t="s">
        <v>548</v>
      </c>
      <c r="B614" s="21" t="s">
        <v>549</v>
      </c>
      <c r="C614" s="22" t="s">
        <v>2125</v>
      </c>
      <c r="D614" s="27">
        <f t="shared" si="94"/>
        <v>144600</v>
      </c>
      <c r="E614" s="35">
        <f t="shared" si="91"/>
        <v>106480</v>
      </c>
      <c r="F614" s="35">
        <f t="shared" si="92"/>
        <v>35990</v>
      </c>
      <c r="G614" s="35">
        <f t="shared" si="93"/>
        <v>2130</v>
      </c>
      <c r="H614" s="11">
        <v>0</v>
      </c>
      <c r="I614" s="92">
        <f t="shared" si="95"/>
        <v>0.375</v>
      </c>
      <c r="J614" s="38"/>
      <c r="K614" s="89">
        <f t="shared" si="96"/>
        <v>144600</v>
      </c>
      <c r="L614" s="31">
        <v>15</v>
      </c>
      <c r="M614" s="31">
        <f t="shared" si="97"/>
        <v>600</v>
      </c>
    </row>
    <row r="615" spans="1:13" ht="15.75" x14ac:dyDescent="0.25">
      <c r="A615" s="14" t="s">
        <v>550</v>
      </c>
      <c r="B615" s="21" t="s">
        <v>551</v>
      </c>
      <c r="C615" s="22" t="s">
        <v>2126</v>
      </c>
      <c r="D615" s="27">
        <f t="shared" si="94"/>
        <v>154240</v>
      </c>
      <c r="E615" s="35">
        <f t="shared" si="91"/>
        <v>113579</v>
      </c>
      <c r="F615" s="35">
        <f t="shared" si="92"/>
        <v>38389</v>
      </c>
      <c r="G615" s="35">
        <f t="shared" si="93"/>
        <v>2272</v>
      </c>
      <c r="H615" s="11">
        <v>0</v>
      </c>
      <c r="I615" s="92">
        <f t="shared" si="95"/>
        <v>0.4</v>
      </c>
      <c r="J615" s="38"/>
      <c r="K615" s="89">
        <f t="shared" si="96"/>
        <v>154240</v>
      </c>
      <c r="L615" s="31">
        <v>16</v>
      </c>
      <c r="M615" s="31">
        <f t="shared" si="97"/>
        <v>640</v>
      </c>
    </row>
    <row r="616" spans="1:13" ht="15.75" x14ac:dyDescent="0.25">
      <c r="A616" s="14" t="s">
        <v>552</v>
      </c>
      <c r="B616" s="21" t="s">
        <v>553</v>
      </c>
      <c r="C616" s="22" t="s">
        <v>2127</v>
      </c>
      <c r="D616" s="27">
        <f t="shared" si="94"/>
        <v>163880</v>
      </c>
      <c r="E616" s="35">
        <f t="shared" si="91"/>
        <v>120677</v>
      </c>
      <c r="F616" s="35">
        <f t="shared" si="92"/>
        <v>40789</v>
      </c>
      <c r="G616" s="35">
        <f t="shared" si="93"/>
        <v>2414</v>
      </c>
      <c r="H616" s="11">
        <v>0</v>
      </c>
      <c r="I616" s="92">
        <f t="shared" si="95"/>
        <v>0.42499999999999999</v>
      </c>
      <c r="J616" s="38"/>
      <c r="K616" s="89">
        <f t="shared" si="96"/>
        <v>163880</v>
      </c>
      <c r="L616" s="31">
        <v>17</v>
      </c>
      <c r="M616" s="31">
        <f t="shared" si="97"/>
        <v>680</v>
      </c>
    </row>
    <row r="617" spans="1:13" ht="15.75" x14ac:dyDescent="0.25">
      <c r="A617" s="14" t="s">
        <v>554</v>
      </c>
      <c r="B617" s="21" t="s">
        <v>555</v>
      </c>
      <c r="C617" s="22" t="s">
        <v>2128</v>
      </c>
      <c r="D617" s="27">
        <f t="shared" si="94"/>
        <v>173520</v>
      </c>
      <c r="E617" s="35">
        <f t="shared" si="91"/>
        <v>127776</v>
      </c>
      <c r="F617" s="35">
        <f t="shared" si="92"/>
        <v>43188</v>
      </c>
      <c r="G617" s="35">
        <f t="shared" si="93"/>
        <v>2556</v>
      </c>
      <c r="H617" s="11">
        <v>0</v>
      </c>
      <c r="I617" s="92">
        <f t="shared" si="95"/>
        <v>0.45</v>
      </c>
      <c r="J617" s="38"/>
      <c r="K617" s="89">
        <f t="shared" si="96"/>
        <v>173520</v>
      </c>
      <c r="L617" s="31">
        <v>18</v>
      </c>
      <c r="M617" s="31">
        <f t="shared" si="97"/>
        <v>720</v>
      </c>
    </row>
    <row r="618" spans="1:13" ht="15.75" x14ac:dyDescent="0.25">
      <c r="A618" s="14" t="s">
        <v>556</v>
      </c>
      <c r="B618" s="21" t="s">
        <v>557</v>
      </c>
      <c r="C618" s="22" t="s">
        <v>2129</v>
      </c>
      <c r="D618" s="27">
        <f t="shared" si="94"/>
        <v>183160</v>
      </c>
      <c r="E618" s="35">
        <f t="shared" si="91"/>
        <v>134875</v>
      </c>
      <c r="F618" s="35">
        <f t="shared" si="92"/>
        <v>45588</v>
      </c>
      <c r="G618" s="35">
        <f t="shared" si="93"/>
        <v>2697</v>
      </c>
      <c r="H618" s="11">
        <v>0</v>
      </c>
      <c r="I618" s="92">
        <f t="shared" si="95"/>
        <v>0.47499999999999998</v>
      </c>
      <c r="J618" s="38"/>
      <c r="K618" s="89">
        <f t="shared" si="96"/>
        <v>183160</v>
      </c>
      <c r="L618" s="31">
        <v>19</v>
      </c>
      <c r="M618" s="31">
        <f t="shared" si="97"/>
        <v>760</v>
      </c>
    </row>
    <row r="619" spans="1:13" ht="15.75" x14ac:dyDescent="0.25">
      <c r="A619" s="14" t="s">
        <v>558</v>
      </c>
      <c r="B619" s="21" t="s">
        <v>559</v>
      </c>
      <c r="C619" s="22" t="s">
        <v>2130</v>
      </c>
      <c r="D619" s="27">
        <f t="shared" si="94"/>
        <v>192800</v>
      </c>
      <c r="E619" s="35">
        <f t="shared" si="91"/>
        <v>141973</v>
      </c>
      <c r="F619" s="35">
        <f t="shared" si="92"/>
        <v>47988</v>
      </c>
      <c r="G619" s="35">
        <f t="shared" si="93"/>
        <v>2839</v>
      </c>
      <c r="H619" s="11">
        <v>0</v>
      </c>
      <c r="I619" s="92">
        <f t="shared" si="95"/>
        <v>0.5</v>
      </c>
      <c r="J619" s="38"/>
      <c r="K619" s="89">
        <f t="shared" si="96"/>
        <v>192800</v>
      </c>
      <c r="L619" s="31">
        <v>20</v>
      </c>
      <c r="M619" s="31">
        <f t="shared" si="97"/>
        <v>800</v>
      </c>
    </row>
    <row r="620" spans="1:13" ht="15.75" x14ac:dyDescent="0.25">
      <c r="A620" s="14" t="s">
        <v>560</v>
      </c>
      <c r="B620" s="21" t="s">
        <v>561</v>
      </c>
      <c r="C620" s="22" t="s">
        <v>2131</v>
      </c>
      <c r="D620" s="27">
        <f t="shared" si="94"/>
        <v>202440</v>
      </c>
      <c r="E620" s="35">
        <f t="shared" si="91"/>
        <v>149072</v>
      </c>
      <c r="F620" s="35">
        <f t="shared" si="92"/>
        <v>50387</v>
      </c>
      <c r="G620" s="35">
        <f t="shared" si="93"/>
        <v>2981</v>
      </c>
      <c r="H620" s="11">
        <v>0</v>
      </c>
      <c r="I620" s="92">
        <f t="shared" si="95"/>
        <v>0.52500000000000002</v>
      </c>
      <c r="J620" s="38"/>
      <c r="K620" s="89">
        <f t="shared" si="96"/>
        <v>202440</v>
      </c>
      <c r="L620" s="31">
        <v>21</v>
      </c>
      <c r="M620" s="31">
        <f t="shared" si="97"/>
        <v>840</v>
      </c>
    </row>
    <row r="621" spans="1:13" ht="15.75" x14ac:dyDescent="0.25">
      <c r="A621" s="14" t="s">
        <v>562</v>
      </c>
      <c r="B621" s="21" t="s">
        <v>563</v>
      </c>
      <c r="C621" s="22" t="s">
        <v>2132</v>
      </c>
      <c r="D621" s="27">
        <f t="shared" si="94"/>
        <v>212080</v>
      </c>
      <c r="E621" s="35">
        <f t="shared" si="91"/>
        <v>156171</v>
      </c>
      <c r="F621" s="35">
        <f t="shared" si="92"/>
        <v>52786</v>
      </c>
      <c r="G621" s="35">
        <f t="shared" si="93"/>
        <v>3123</v>
      </c>
      <c r="H621" s="11">
        <v>0</v>
      </c>
      <c r="I621" s="92">
        <f t="shared" si="95"/>
        <v>0.55000000000000004</v>
      </c>
      <c r="J621" s="38"/>
      <c r="K621" s="89">
        <f t="shared" si="96"/>
        <v>212080</v>
      </c>
      <c r="L621" s="31">
        <v>22</v>
      </c>
      <c r="M621" s="31">
        <f t="shared" si="97"/>
        <v>880</v>
      </c>
    </row>
    <row r="622" spans="1:13" ht="15.75" x14ac:dyDescent="0.25">
      <c r="A622" s="14" t="s">
        <v>564</v>
      </c>
      <c r="B622" s="21" t="s">
        <v>565</v>
      </c>
      <c r="C622" s="22" t="s">
        <v>2133</v>
      </c>
      <c r="D622" s="27">
        <f t="shared" si="94"/>
        <v>221720</v>
      </c>
      <c r="E622" s="35">
        <f t="shared" si="91"/>
        <v>163270</v>
      </c>
      <c r="F622" s="35">
        <f t="shared" si="92"/>
        <v>55185</v>
      </c>
      <c r="G622" s="35">
        <f t="shared" si="93"/>
        <v>3265</v>
      </c>
      <c r="H622" s="11">
        <v>0</v>
      </c>
      <c r="I622" s="92">
        <f t="shared" si="95"/>
        <v>0.57499999999999996</v>
      </c>
      <c r="J622" s="38"/>
      <c r="K622" s="89">
        <f t="shared" si="96"/>
        <v>221720</v>
      </c>
      <c r="L622" s="31">
        <v>23</v>
      </c>
      <c r="M622" s="31">
        <f t="shared" si="97"/>
        <v>920</v>
      </c>
    </row>
    <row r="623" spans="1:13" ht="15.75" x14ac:dyDescent="0.25">
      <c r="A623" s="14" t="s">
        <v>566</v>
      </c>
      <c r="B623" s="21" t="s">
        <v>567</v>
      </c>
      <c r="C623" s="22" t="s">
        <v>2134</v>
      </c>
      <c r="D623" s="27">
        <f t="shared" si="94"/>
        <v>231360</v>
      </c>
      <c r="E623" s="35">
        <f t="shared" si="91"/>
        <v>170368</v>
      </c>
      <c r="F623" s="35">
        <f t="shared" si="92"/>
        <v>57585</v>
      </c>
      <c r="G623" s="35">
        <f t="shared" si="93"/>
        <v>3407</v>
      </c>
      <c r="H623" s="11">
        <v>0</v>
      </c>
      <c r="I623" s="92">
        <f t="shared" si="95"/>
        <v>0.6</v>
      </c>
      <c r="J623" s="38"/>
      <c r="K623" s="89">
        <f t="shared" si="96"/>
        <v>231360</v>
      </c>
      <c r="L623" s="31">
        <v>24</v>
      </c>
      <c r="M623" s="31">
        <f t="shared" si="97"/>
        <v>960</v>
      </c>
    </row>
    <row r="624" spans="1:13" ht="15.75" x14ac:dyDescent="0.25">
      <c r="A624" s="14" t="s">
        <v>568</v>
      </c>
      <c r="B624" s="21" t="s">
        <v>569</v>
      </c>
      <c r="C624" s="22" t="s">
        <v>2135</v>
      </c>
      <c r="D624" s="27">
        <f t="shared" si="94"/>
        <v>241000</v>
      </c>
      <c r="E624" s="35">
        <f t="shared" si="91"/>
        <v>177467</v>
      </c>
      <c r="F624" s="35">
        <f t="shared" si="92"/>
        <v>59984</v>
      </c>
      <c r="G624" s="35">
        <f t="shared" si="93"/>
        <v>3549</v>
      </c>
      <c r="H624" s="11">
        <v>0</v>
      </c>
      <c r="I624" s="92">
        <f t="shared" si="95"/>
        <v>0.625</v>
      </c>
      <c r="J624" s="38"/>
      <c r="K624" s="89">
        <f t="shared" si="96"/>
        <v>241000</v>
      </c>
      <c r="L624" s="31">
        <v>25</v>
      </c>
      <c r="M624" s="31">
        <f t="shared" si="97"/>
        <v>1000</v>
      </c>
    </row>
    <row r="625" spans="1:13" ht="15.75" x14ac:dyDescent="0.25">
      <c r="A625" s="14" t="s">
        <v>570</v>
      </c>
      <c r="B625" s="21" t="s">
        <v>571</v>
      </c>
      <c r="C625" s="22" t="s">
        <v>2136</v>
      </c>
      <c r="D625" s="27">
        <f t="shared" si="94"/>
        <v>250640</v>
      </c>
      <c r="E625" s="35">
        <f t="shared" si="91"/>
        <v>184566</v>
      </c>
      <c r="F625" s="35">
        <f t="shared" si="92"/>
        <v>62383</v>
      </c>
      <c r="G625" s="35">
        <f t="shared" si="93"/>
        <v>3691</v>
      </c>
      <c r="H625" s="11">
        <v>0</v>
      </c>
      <c r="I625" s="92">
        <f t="shared" si="95"/>
        <v>0.65</v>
      </c>
      <c r="J625" s="38"/>
      <c r="K625" s="89">
        <f t="shared" si="96"/>
        <v>250640</v>
      </c>
      <c r="L625" s="31">
        <v>26</v>
      </c>
      <c r="M625" s="31">
        <f t="shared" si="97"/>
        <v>1040</v>
      </c>
    </row>
    <row r="626" spans="1:13" ht="15.75" x14ac:dyDescent="0.25">
      <c r="A626" s="14" t="s">
        <v>572</v>
      </c>
      <c r="B626" s="21" t="s">
        <v>573</v>
      </c>
      <c r="C626" s="22" t="s">
        <v>2137</v>
      </c>
      <c r="D626" s="27">
        <f t="shared" si="94"/>
        <v>260280</v>
      </c>
      <c r="E626" s="35">
        <f t="shared" si="91"/>
        <v>191664</v>
      </c>
      <c r="F626" s="35">
        <f t="shared" si="92"/>
        <v>64783</v>
      </c>
      <c r="G626" s="35">
        <f t="shared" si="93"/>
        <v>3833</v>
      </c>
      <c r="H626" s="11">
        <v>0</v>
      </c>
      <c r="I626" s="92">
        <f t="shared" si="95"/>
        <v>0.67500000000000004</v>
      </c>
      <c r="J626" s="38"/>
      <c r="K626" s="89">
        <f t="shared" si="96"/>
        <v>260280</v>
      </c>
      <c r="L626" s="31">
        <v>27</v>
      </c>
      <c r="M626" s="31">
        <f t="shared" si="97"/>
        <v>1080</v>
      </c>
    </row>
    <row r="627" spans="1:13" ht="15.75" x14ac:dyDescent="0.25">
      <c r="A627" s="14" t="s">
        <v>574</v>
      </c>
      <c r="B627" s="21" t="s">
        <v>575</v>
      </c>
      <c r="C627" s="22" t="s">
        <v>2138</v>
      </c>
      <c r="D627" s="27">
        <f t="shared" si="94"/>
        <v>269920</v>
      </c>
      <c r="E627" s="35">
        <f t="shared" si="91"/>
        <v>198763</v>
      </c>
      <c r="F627" s="35">
        <f t="shared" si="92"/>
        <v>67182</v>
      </c>
      <c r="G627" s="35">
        <f t="shared" si="93"/>
        <v>3975</v>
      </c>
      <c r="H627" s="11">
        <v>0</v>
      </c>
      <c r="I627" s="92">
        <f t="shared" si="95"/>
        <v>0.7</v>
      </c>
      <c r="J627" s="38"/>
      <c r="K627" s="89">
        <f t="shared" si="96"/>
        <v>269920</v>
      </c>
      <c r="L627" s="31">
        <v>28</v>
      </c>
      <c r="M627" s="31">
        <f t="shared" si="97"/>
        <v>1120</v>
      </c>
    </row>
    <row r="628" spans="1:13" ht="15.75" x14ac:dyDescent="0.25">
      <c r="A628" s="14" t="s">
        <v>576</v>
      </c>
      <c r="B628" s="21" t="s">
        <v>577</v>
      </c>
      <c r="C628" s="22" t="s">
        <v>2139</v>
      </c>
      <c r="D628" s="27">
        <f t="shared" si="94"/>
        <v>279560</v>
      </c>
      <c r="E628" s="35">
        <f t="shared" si="91"/>
        <v>205862</v>
      </c>
      <c r="F628" s="35">
        <f t="shared" si="92"/>
        <v>69581</v>
      </c>
      <c r="G628" s="35">
        <f t="shared" si="93"/>
        <v>4117</v>
      </c>
      <c r="H628" s="11">
        <v>0</v>
      </c>
      <c r="I628" s="92">
        <f t="shared" si="95"/>
        <v>0.72499999999999998</v>
      </c>
      <c r="J628" s="38"/>
      <c r="K628" s="89">
        <f t="shared" si="96"/>
        <v>279560</v>
      </c>
      <c r="L628" s="31">
        <v>29</v>
      </c>
      <c r="M628" s="31">
        <f t="shared" si="97"/>
        <v>1160</v>
      </c>
    </row>
    <row r="629" spans="1:13" ht="15.75" x14ac:dyDescent="0.25">
      <c r="A629" s="14" t="s">
        <v>578</v>
      </c>
      <c r="B629" s="21" t="s">
        <v>579</v>
      </c>
      <c r="C629" s="22" t="s">
        <v>2140</v>
      </c>
      <c r="D629" s="27">
        <f t="shared" si="94"/>
        <v>289200</v>
      </c>
      <c r="E629" s="35">
        <f t="shared" si="91"/>
        <v>212960</v>
      </c>
      <c r="F629" s="35">
        <f t="shared" si="92"/>
        <v>71981</v>
      </c>
      <c r="G629" s="35">
        <f t="shared" si="93"/>
        <v>4259</v>
      </c>
      <c r="H629" s="11">
        <v>0</v>
      </c>
      <c r="I629" s="92">
        <f t="shared" si="95"/>
        <v>0.75</v>
      </c>
      <c r="J629" s="38"/>
      <c r="K629" s="89">
        <f t="shared" si="96"/>
        <v>289200</v>
      </c>
      <c r="L629" s="31">
        <v>30</v>
      </c>
      <c r="M629" s="31">
        <f t="shared" si="97"/>
        <v>1200</v>
      </c>
    </row>
    <row r="630" spans="1:13" ht="15.75" x14ac:dyDescent="0.25">
      <c r="A630" s="14" t="s">
        <v>580</v>
      </c>
      <c r="B630" s="21" t="s">
        <v>581</v>
      </c>
      <c r="C630" s="22" t="s">
        <v>2141</v>
      </c>
      <c r="D630" s="27">
        <f t="shared" si="94"/>
        <v>298840</v>
      </c>
      <c r="E630" s="35">
        <f t="shared" si="91"/>
        <v>220059</v>
      </c>
      <c r="F630" s="35">
        <f t="shared" si="92"/>
        <v>74380</v>
      </c>
      <c r="G630" s="35">
        <f t="shared" si="93"/>
        <v>4401</v>
      </c>
      <c r="H630" s="11">
        <v>0</v>
      </c>
      <c r="I630" s="92">
        <f t="shared" si="95"/>
        <v>0.77500000000000002</v>
      </c>
      <c r="J630" s="38"/>
      <c r="K630" s="89">
        <f t="shared" si="96"/>
        <v>298840</v>
      </c>
      <c r="L630" s="31">
        <v>31</v>
      </c>
      <c r="M630" s="31">
        <f t="shared" si="97"/>
        <v>1240</v>
      </c>
    </row>
    <row r="631" spans="1:13" ht="15.75" x14ac:dyDescent="0.25">
      <c r="A631" s="14" t="s">
        <v>582</v>
      </c>
      <c r="B631" s="21" t="s">
        <v>583</v>
      </c>
      <c r="C631" s="22" t="s">
        <v>2142</v>
      </c>
      <c r="D631" s="27">
        <f t="shared" si="94"/>
        <v>308480</v>
      </c>
      <c r="E631" s="35">
        <f t="shared" si="91"/>
        <v>227158</v>
      </c>
      <c r="F631" s="35">
        <f t="shared" si="92"/>
        <v>76779</v>
      </c>
      <c r="G631" s="35">
        <f t="shared" si="93"/>
        <v>4543</v>
      </c>
      <c r="H631" s="11">
        <v>0</v>
      </c>
      <c r="I631" s="92">
        <f t="shared" ref="I631:I639" si="98">L631/40</f>
        <v>0.8</v>
      </c>
      <c r="J631" s="38"/>
      <c r="K631" s="89">
        <f t="shared" ref="K631:K639" si="99">M631*N1_</f>
        <v>308480</v>
      </c>
      <c r="L631" s="31">
        <v>32</v>
      </c>
      <c r="M631" s="31">
        <f t="shared" si="97"/>
        <v>1280</v>
      </c>
    </row>
    <row r="632" spans="1:13" ht="15.75" x14ac:dyDescent="0.25">
      <c r="A632" s="14" t="s">
        <v>584</v>
      </c>
      <c r="B632" s="21" t="s">
        <v>585</v>
      </c>
      <c r="C632" s="22" t="s">
        <v>2143</v>
      </c>
      <c r="D632" s="27">
        <f t="shared" si="94"/>
        <v>318120</v>
      </c>
      <c r="E632" s="35">
        <f t="shared" si="91"/>
        <v>234256</v>
      </c>
      <c r="F632" s="35">
        <f t="shared" si="92"/>
        <v>79179</v>
      </c>
      <c r="G632" s="35">
        <f t="shared" si="93"/>
        <v>4685</v>
      </c>
      <c r="H632" s="11">
        <v>0</v>
      </c>
      <c r="I632" s="92">
        <f t="shared" si="98"/>
        <v>0.82499999999999996</v>
      </c>
      <c r="J632" s="38"/>
      <c r="K632" s="89">
        <f t="shared" si="99"/>
        <v>318120</v>
      </c>
      <c r="L632" s="31">
        <v>33</v>
      </c>
      <c r="M632" s="31">
        <f t="shared" si="97"/>
        <v>1320</v>
      </c>
    </row>
    <row r="633" spans="1:13" ht="15.75" x14ac:dyDescent="0.25">
      <c r="A633" s="14" t="s">
        <v>586</v>
      </c>
      <c r="B633" s="21" t="s">
        <v>587</v>
      </c>
      <c r="C633" s="22" t="s">
        <v>2144</v>
      </c>
      <c r="D633" s="27">
        <f t="shared" si="94"/>
        <v>327760</v>
      </c>
      <c r="E633" s="35">
        <f t="shared" si="91"/>
        <v>241355</v>
      </c>
      <c r="F633" s="35">
        <f t="shared" si="92"/>
        <v>81578</v>
      </c>
      <c r="G633" s="35">
        <f t="shared" si="93"/>
        <v>4827</v>
      </c>
      <c r="H633" s="11">
        <v>0</v>
      </c>
      <c r="I633" s="92">
        <f t="shared" si="98"/>
        <v>0.85</v>
      </c>
      <c r="J633" s="38"/>
      <c r="K633" s="89">
        <f t="shared" si="99"/>
        <v>327760</v>
      </c>
      <c r="L633" s="31">
        <v>34</v>
      </c>
      <c r="M633" s="31">
        <f t="shared" si="97"/>
        <v>1360</v>
      </c>
    </row>
    <row r="634" spans="1:13" ht="15.75" x14ac:dyDescent="0.25">
      <c r="A634" s="14" t="s">
        <v>588</v>
      </c>
      <c r="B634" s="21" t="s">
        <v>589</v>
      </c>
      <c r="C634" s="22" t="s">
        <v>2145</v>
      </c>
      <c r="D634" s="27">
        <f t="shared" si="94"/>
        <v>337400</v>
      </c>
      <c r="E634" s="35">
        <f t="shared" si="91"/>
        <v>248454</v>
      </c>
      <c r="F634" s="35">
        <f t="shared" si="92"/>
        <v>83977</v>
      </c>
      <c r="G634" s="35">
        <f t="shared" si="93"/>
        <v>4969</v>
      </c>
      <c r="H634" s="11">
        <v>0</v>
      </c>
      <c r="I634" s="92">
        <f t="shared" si="98"/>
        <v>0.875</v>
      </c>
      <c r="J634" s="38"/>
      <c r="K634" s="89">
        <f t="shared" si="99"/>
        <v>337400</v>
      </c>
      <c r="L634" s="31">
        <v>35</v>
      </c>
      <c r="M634" s="31">
        <f t="shared" si="97"/>
        <v>1400</v>
      </c>
    </row>
    <row r="635" spans="1:13" ht="15.75" x14ac:dyDescent="0.25">
      <c r="A635" s="14" t="s">
        <v>590</v>
      </c>
      <c r="B635" s="21" t="s">
        <v>591</v>
      </c>
      <c r="C635" s="22" t="s">
        <v>2146</v>
      </c>
      <c r="D635" s="27">
        <f t="shared" si="94"/>
        <v>347040</v>
      </c>
      <c r="E635" s="35">
        <f t="shared" si="91"/>
        <v>255552</v>
      </c>
      <c r="F635" s="35">
        <f t="shared" si="92"/>
        <v>86377</v>
      </c>
      <c r="G635" s="35">
        <f t="shared" si="93"/>
        <v>5111</v>
      </c>
      <c r="H635" s="11">
        <v>0</v>
      </c>
      <c r="I635" s="92">
        <f t="shared" si="98"/>
        <v>0.9</v>
      </c>
      <c r="J635" s="38"/>
      <c r="K635" s="89">
        <f t="shared" si="99"/>
        <v>347040</v>
      </c>
      <c r="L635" s="31">
        <v>36</v>
      </c>
      <c r="M635" s="31">
        <f t="shared" si="97"/>
        <v>1440</v>
      </c>
    </row>
    <row r="636" spans="1:13" ht="15.75" x14ac:dyDescent="0.25">
      <c r="A636" s="14" t="s">
        <v>592</v>
      </c>
      <c r="B636" s="21" t="s">
        <v>593</v>
      </c>
      <c r="C636" s="22" t="s">
        <v>2147</v>
      </c>
      <c r="D636" s="27">
        <f t="shared" si="94"/>
        <v>356680</v>
      </c>
      <c r="E636" s="35">
        <f t="shared" si="91"/>
        <v>262651</v>
      </c>
      <c r="F636" s="35">
        <f t="shared" si="92"/>
        <v>88776</v>
      </c>
      <c r="G636" s="35">
        <f t="shared" si="93"/>
        <v>5253</v>
      </c>
      <c r="H636" s="11">
        <v>0</v>
      </c>
      <c r="I636" s="92">
        <f t="shared" si="98"/>
        <v>0.92500000000000004</v>
      </c>
      <c r="J636" s="38"/>
      <c r="K636" s="89">
        <f t="shared" si="99"/>
        <v>356680</v>
      </c>
      <c r="L636" s="31">
        <v>37</v>
      </c>
      <c r="M636" s="31">
        <f t="shared" si="97"/>
        <v>1480</v>
      </c>
    </row>
    <row r="637" spans="1:13" ht="15.75" x14ac:dyDescent="0.25">
      <c r="A637" s="14" t="s">
        <v>594</v>
      </c>
      <c r="B637" s="21" t="s">
        <v>595</v>
      </c>
      <c r="C637" s="22" t="s">
        <v>2148</v>
      </c>
      <c r="D637" s="27">
        <f t="shared" si="94"/>
        <v>366320</v>
      </c>
      <c r="E637" s="35">
        <f t="shared" si="91"/>
        <v>269750</v>
      </c>
      <c r="F637" s="35">
        <f t="shared" si="92"/>
        <v>91175</v>
      </c>
      <c r="G637" s="35">
        <f t="shared" si="93"/>
        <v>5395</v>
      </c>
      <c r="H637" s="11">
        <v>0</v>
      </c>
      <c r="I637" s="92">
        <f t="shared" si="98"/>
        <v>0.95</v>
      </c>
      <c r="J637" s="38"/>
      <c r="K637" s="89">
        <f t="shared" si="99"/>
        <v>366320</v>
      </c>
      <c r="L637" s="31">
        <v>38</v>
      </c>
      <c r="M637" s="31">
        <f t="shared" si="97"/>
        <v>1520</v>
      </c>
    </row>
    <row r="638" spans="1:13" ht="15.75" x14ac:dyDescent="0.25">
      <c r="A638" s="14" t="s">
        <v>596</v>
      </c>
      <c r="B638" s="21" t="s">
        <v>597</v>
      </c>
      <c r="C638" s="22" t="s">
        <v>2149</v>
      </c>
      <c r="D638" s="27">
        <f t="shared" si="94"/>
        <v>375960</v>
      </c>
      <c r="E638" s="35">
        <f t="shared" si="91"/>
        <v>276848</v>
      </c>
      <c r="F638" s="35">
        <f t="shared" si="92"/>
        <v>93575</v>
      </c>
      <c r="G638" s="35">
        <f t="shared" si="93"/>
        <v>5537</v>
      </c>
      <c r="H638" s="11">
        <v>0</v>
      </c>
      <c r="I638" s="92">
        <f t="shared" si="98"/>
        <v>0.97499999999999998</v>
      </c>
      <c r="J638" s="38"/>
      <c r="K638" s="89">
        <f t="shared" si="99"/>
        <v>375960</v>
      </c>
      <c r="L638" s="31">
        <v>39</v>
      </c>
      <c r="M638" s="31">
        <f t="shared" si="97"/>
        <v>1560</v>
      </c>
    </row>
    <row r="639" spans="1:13" ht="15.75" x14ac:dyDescent="0.25">
      <c r="A639" s="14" t="s">
        <v>598</v>
      </c>
      <c r="B639" s="21" t="s">
        <v>261</v>
      </c>
      <c r="C639" s="22" t="s">
        <v>2150</v>
      </c>
      <c r="D639" s="27">
        <f t="shared" si="94"/>
        <v>385600</v>
      </c>
      <c r="E639" s="35">
        <f t="shared" si="91"/>
        <v>283947</v>
      </c>
      <c r="F639" s="35">
        <f t="shared" si="92"/>
        <v>95974</v>
      </c>
      <c r="G639" s="35">
        <f t="shared" si="93"/>
        <v>5679</v>
      </c>
      <c r="H639" s="11">
        <v>0</v>
      </c>
      <c r="I639" s="92">
        <f t="shared" si="98"/>
        <v>1</v>
      </c>
      <c r="J639" s="38"/>
      <c r="K639" s="89">
        <f t="shared" si="99"/>
        <v>385600</v>
      </c>
      <c r="L639" s="31">
        <v>40</v>
      </c>
      <c r="M639" s="31">
        <f t="shared" si="97"/>
        <v>1600</v>
      </c>
    </row>
    <row r="640" spans="1:13" ht="15.75" x14ac:dyDescent="0.25">
      <c r="A640" s="14" t="s">
        <v>599</v>
      </c>
      <c r="B640" s="21" t="s">
        <v>600</v>
      </c>
      <c r="C640" s="22" t="s">
        <v>2151</v>
      </c>
      <c r="D640" s="27">
        <f t="shared" si="94"/>
        <v>110855</v>
      </c>
      <c r="E640" s="35">
        <f t="shared" si="91"/>
        <v>81631</v>
      </c>
      <c r="F640" s="35">
        <f t="shared" si="92"/>
        <v>27591</v>
      </c>
      <c r="G640" s="35">
        <f t="shared" si="93"/>
        <v>1633</v>
      </c>
      <c r="H640" s="11">
        <v>0</v>
      </c>
      <c r="I640" s="92">
        <v>0.25</v>
      </c>
      <c r="J640" s="38"/>
      <c r="K640" s="89">
        <f>0.25*P2_</f>
        <v>110855</v>
      </c>
    </row>
    <row r="641" spans="1:13" ht="15.75" x14ac:dyDescent="0.25">
      <c r="A641" s="14" t="s">
        <v>601</v>
      </c>
      <c r="B641" s="21" t="s">
        <v>264</v>
      </c>
      <c r="C641" s="22" t="s">
        <v>2152</v>
      </c>
      <c r="D641" s="27">
        <f t="shared" si="94"/>
        <v>9640</v>
      </c>
      <c r="E641" s="35">
        <f t="shared" si="91"/>
        <v>7099</v>
      </c>
      <c r="F641" s="35">
        <f t="shared" si="92"/>
        <v>2399</v>
      </c>
      <c r="G641" s="35">
        <f t="shared" si="93"/>
        <v>142</v>
      </c>
      <c r="H641" s="11">
        <v>0</v>
      </c>
      <c r="I641" s="92">
        <f t="shared" ref="I641:I672" si="100">L641/40</f>
        <v>2.5000000000000001E-2</v>
      </c>
      <c r="J641" s="38"/>
      <c r="K641" s="89">
        <f t="shared" ref="K641:K672" si="101">M641*N1_</f>
        <v>9640</v>
      </c>
      <c r="L641" s="31">
        <v>1</v>
      </c>
      <c r="M641" s="31">
        <f>L641*40</f>
        <v>40</v>
      </c>
    </row>
    <row r="642" spans="1:13" ht="15.75" x14ac:dyDescent="0.25">
      <c r="A642" s="14" t="s">
        <v>602</v>
      </c>
      <c r="B642" s="21" t="s">
        <v>266</v>
      </c>
      <c r="C642" s="22" t="s">
        <v>2153</v>
      </c>
      <c r="D642" s="27">
        <f t="shared" si="94"/>
        <v>19280</v>
      </c>
      <c r="E642" s="35">
        <f t="shared" si="91"/>
        <v>14197</v>
      </c>
      <c r="F642" s="35">
        <f t="shared" si="92"/>
        <v>4799</v>
      </c>
      <c r="G642" s="35">
        <f t="shared" si="93"/>
        <v>284</v>
      </c>
      <c r="H642" s="11">
        <v>0</v>
      </c>
      <c r="I642" s="92">
        <f t="shared" si="100"/>
        <v>0.05</v>
      </c>
      <c r="J642" s="38"/>
      <c r="K642" s="89">
        <f t="shared" si="101"/>
        <v>19280</v>
      </c>
      <c r="L642" s="31">
        <v>2</v>
      </c>
      <c r="M642" s="31">
        <f t="shared" ref="M642:M665" si="102">L642*40</f>
        <v>80</v>
      </c>
    </row>
    <row r="643" spans="1:13" ht="15.75" x14ac:dyDescent="0.25">
      <c r="A643" s="14" t="s">
        <v>603</v>
      </c>
      <c r="B643" s="21" t="s">
        <v>268</v>
      </c>
      <c r="C643" s="22" t="s">
        <v>2154</v>
      </c>
      <c r="D643" s="27">
        <f t="shared" si="94"/>
        <v>28920</v>
      </c>
      <c r="E643" s="35">
        <f t="shared" ref="E643:E706" si="103">ROUND($D643*100/135.8,0)</f>
        <v>21296</v>
      </c>
      <c r="F643" s="35">
        <f t="shared" ref="F643:F706" si="104">D643-E643-G643</f>
        <v>7198</v>
      </c>
      <c r="G643" s="35">
        <f t="shared" ref="G643:G706" si="105">ROUND($D643*2/135.8,0)</f>
        <v>426</v>
      </c>
      <c r="H643" s="11">
        <v>0</v>
      </c>
      <c r="I643" s="92">
        <f t="shared" si="100"/>
        <v>7.4999999999999997E-2</v>
      </c>
      <c r="J643" s="38"/>
      <c r="K643" s="89">
        <f t="shared" si="101"/>
        <v>28920</v>
      </c>
      <c r="L643" s="31">
        <v>3</v>
      </c>
      <c r="M643" s="31">
        <f t="shared" si="102"/>
        <v>120</v>
      </c>
    </row>
    <row r="644" spans="1:13" ht="15.75" x14ac:dyDescent="0.25">
      <c r="A644" s="14" t="s">
        <v>604</v>
      </c>
      <c r="B644" s="21" t="s">
        <v>270</v>
      </c>
      <c r="C644" s="22" t="s">
        <v>2155</v>
      </c>
      <c r="D644" s="27">
        <f t="shared" si="94"/>
        <v>38560</v>
      </c>
      <c r="E644" s="35">
        <f t="shared" si="103"/>
        <v>28395</v>
      </c>
      <c r="F644" s="35">
        <f t="shared" si="104"/>
        <v>9597</v>
      </c>
      <c r="G644" s="35">
        <f t="shared" si="105"/>
        <v>568</v>
      </c>
      <c r="H644" s="11">
        <v>0</v>
      </c>
      <c r="I644" s="92">
        <f t="shared" si="100"/>
        <v>0.1</v>
      </c>
      <c r="J644" s="38"/>
      <c r="K644" s="89">
        <f t="shared" si="101"/>
        <v>38560</v>
      </c>
      <c r="L644" s="31">
        <v>4</v>
      </c>
      <c r="M644" s="31">
        <f t="shared" si="102"/>
        <v>160</v>
      </c>
    </row>
    <row r="645" spans="1:13" ht="15.75" x14ac:dyDescent="0.25">
      <c r="A645" s="14" t="s">
        <v>605</v>
      </c>
      <c r="B645" s="21" t="s">
        <v>272</v>
      </c>
      <c r="C645" s="22" t="s">
        <v>2156</v>
      </c>
      <c r="D645" s="27">
        <f t="shared" si="94"/>
        <v>48200</v>
      </c>
      <c r="E645" s="35">
        <f t="shared" si="103"/>
        <v>35493</v>
      </c>
      <c r="F645" s="35">
        <f t="shared" si="104"/>
        <v>11997</v>
      </c>
      <c r="G645" s="35">
        <f t="shared" si="105"/>
        <v>710</v>
      </c>
      <c r="H645" s="11">
        <v>0</v>
      </c>
      <c r="I645" s="92">
        <f t="shared" si="100"/>
        <v>0.125</v>
      </c>
      <c r="J645" s="38"/>
      <c r="K645" s="89">
        <f t="shared" si="101"/>
        <v>48200</v>
      </c>
      <c r="L645" s="31">
        <v>5</v>
      </c>
      <c r="M645" s="31">
        <f t="shared" si="102"/>
        <v>200</v>
      </c>
    </row>
    <row r="646" spans="1:13" ht="15.75" x14ac:dyDescent="0.25">
      <c r="A646" s="14" t="s">
        <v>606</v>
      </c>
      <c r="B646" s="21" t="s">
        <v>274</v>
      </c>
      <c r="C646" s="22" t="s">
        <v>2157</v>
      </c>
      <c r="D646" s="27">
        <f t="shared" si="94"/>
        <v>57840</v>
      </c>
      <c r="E646" s="35">
        <f t="shared" si="103"/>
        <v>42592</v>
      </c>
      <c r="F646" s="35">
        <f t="shared" si="104"/>
        <v>14396</v>
      </c>
      <c r="G646" s="35">
        <f t="shared" si="105"/>
        <v>852</v>
      </c>
      <c r="H646" s="11">
        <v>0</v>
      </c>
      <c r="I646" s="92">
        <f t="shared" si="100"/>
        <v>0.15</v>
      </c>
      <c r="J646" s="38"/>
      <c r="K646" s="89">
        <f t="shared" si="101"/>
        <v>57840</v>
      </c>
      <c r="L646" s="31">
        <v>6</v>
      </c>
      <c r="M646" s="31">
        <f t="shared" si="102"/>
        <v>240</v>
      </c>
    </row>
    <row r="647" spans="1:13" ht="15.75" x14ac:dyDescent="0.25">
      <c r="A647" s="14" t="s">
        <v>607</v>
      </c>
      <c r="B647" s="21" t="s">
        <v>276</v>
      </c>
      <c r="C647" s="22" t="s">
        <v>2158</v>
      </c>
      <c r="D647" s="27">
        <f t="shared" si="94"/>
        <v>67480</v>
      </c>
      <c r="E647" s="35">
        <f t="shared" si="103"/>
        <v>49691</v>
      </c>
      <c r="F647" s="35">
        <f t="shared" si="104"/>
        <v>16795</v>
      </c>
      <c r="G647" s="35">
        <f t="shared" si="105"/>
        <v>994</v>
      </c>
      <c r="H647" s="11">
        <v>0</v>
      </c>
      <c r="I647" s="92">
        <f t="shared" si="100"/>
        <v>0.17499999999999999</v>
      </c>
      <c r="J647" s="38"/>
      <c r="K647" s="89">
        <f t="shared" si="101"/>
        <v>67480</v>
      </c>
      <c r="L647" s="31">
        <v>7</v>
      </c>
      <c r="M647" s="31">
        <f t="shared" si="102"/>
        <v>280</v>
      </c>
    </row>
    <row r="648" spans="1:13" ht="15.75" x14ac:dyDescent="0.25">
      <c r="A648" s="14" t="s">
        <v>608</v>
      </c>
      <c r="B648" s="21" t="s">
        <v>278</v>
      </c>
      <c r="C648" s="22" t="s">
        <v>2159</v>
      </c>
      <c r="D648" s="27">
        <f t="shared" si="94"/>
        <v>77120</v>
      </c>
      <c r="E648" s="35">
        <f t="shared" si="103"/>
        <v>56789</v>
      </c>
      <c r="F648" s="35">
        <f t="shared" si="104"/>
        <v>19195</v>
      </c>
      <c r="G648" s="35">
        <f t="shared" si="105"/>
        <v>1136</v>
      </c>
      <c r="H648" s="11">
        <v>0</v>
      </c>
      <c r="I648" s="92">
        <f t="shared" si="100"/>
        <v>0.2</v>
      </c>
      <c r="J648" s="38"/>
      <c r="K648" s="89">
        <f t="shared" si="101"/>
        <v>77120</v>
      </c>
      <c r="L648" s="31">
        <v>8</v>
      </c>
      <c r="M648" s="31">
        <f t="shared" si="102"/>
        <v>320</v>
      </c>
    </row>
    <row r="649" spans="1:13" ht="15.75" x14ac:dyDescent="0.25">
      <c r="A649" s="14" t="s">
        <v>609</v>
      </c>
      <c r="B649" s="21" t="s">
        <v>280</v>
      </c>
      <c r="C649" s="22" t="s">
        <v>2160</v>
      </c>
      <c r="D649" s="27">
        <f t="shared" si="94"/>
        <v>86760</v>
      </c>
      <c r="E649" s="35">
        <f t="shared" si="103"/>
        <v>63888</v>
      </c>
      <c r="F649" s="35">
        <f t="shared" si="104"/>
        <v>21594</v>
      </c>
      <c r="G649" s="35">
        <f t="shared" si="105"/>
        <v>1278</v>
      </c>
      <c r="H649" s="11">
        <v>0</v>
      </c>
      <c r="I649" s="92">
        <f t="shared" si="100"/>
        <v>0.22500000000000001</v>
      </c>
      <c r="J649" s="38"/>
      <c r="K649" s="89">
        <f t="shared" si="101"/>
        <v>86760</v>
      </c>
      <c r="L649" s="31">
        <v>9</v>
      </c>
      <c r="M649" s="31">
        <f t="shared" si="102"/>
        <v>360</v>
      </c>
    </row>
    <row r="650" spans="1:13" ht="15.75" x14ac:dyDescent="0.25">
      <c r="A650" s="14" t="s">
        <v>610</v>
      </c>
      <c r="B650" s="21" t="s">
        <v>282</v>
      </c>
      <c r="C650" s="22" t="s">
        <v>2161</v>
      </c>
      <c r="D650" s="27">
        <f t="shared" si="94"/>
        <v>96400</v>
      </c>
      <c r="E650" s="35">
        <f t="shared" si="103"/>
        <v>70987</v>
      </c>
      <c r="F650" s="35">
        <f t="shared" si="104"/>
        <v>23993</v>
      </c>
      <c r="G650" s="35">
        <f t="shared" si="105"/>
        <v>1420</v>
      </c>
      <c r="H650" s="11">
        <v>0</v>
      </c>
      <c r="I650" s="92">
        <f t="shared" si="100"/>
        <v>0.25</v>
      </c>
      <c r="J650" s="38"/>
      <c r="K650" s="89">
        <f t="shared" si="101"/>
        <v>96400</v>
      </c>
      <c r="L650" s="31">
        <v>10</v>
      </c>
      <c r="M650" s="31">
        <f t="shared" si="102"/>
        <v>400</v>
      </c>
    </row>
    <row r="651" spans="1:13" ht="15.75" x14ac:dyDescent="0.25">
      <c r="A651" s="14" t="s">
        <v>611</v>
      </c>
      <c r="B651" s="21" t="s">
        <v>284</v>
      </c>
      <c r="C651" s="22" t="s">
        <v>2162</v>
      </c>
      <c r="D651" s="27">
        <f t="shared" si="94"/>
        <v>106040</v>
      </c>
      <c r="E651" s="35">
        <f t="shared" si="103"/>
        <v>78085</v>
      </c>
      <c r="F651" s="35">
        <f t="shared" si="104"/>
        <v>26393</v>
      </c>
      <c r="G651" s="35">
        <f t="shared" si="105"/>
        <v>1562</v>
      </c>
      <c r="H651" s="11">
        <v>0</v>
      </c>
      <c r="I651" s="92">
        <f t="shared" si="100"/>
        <v>0.27500000000000002</v>
      </c>
      <c r="J651" s="38"/>
      <c r="K651" s="89">
        <f t="shared" si="101"/>
        <v>106040</v>
      </c>
      <c r="L651" s="31">
        <v>11</v>
      </c>
      <c r="M651" s="31">
        <f t="shared" si="102"/>
        <v>440</v>
      </c>
    </row>
    <row r="652" spans="1:13" ht="15.75" x14ac:dyDescent="0.25">
      <c r="A652" s="14" t="s">
        <v>612</v>
      </c>
      <c r="B652" s="21" t="s">
        <v>286</v>
      </c>
      <c r="C652" s="22" t="s">
        <v>2163</v>
      </c>
      <c r="D652" s="27">
        <f t="shared" si="94"/>
        <v>115680</v>
      </c>
      <c r="E652" s="35">
        <f t="shared" si="103"/>
        <v>85184</v>
      </c>
      <c r="F652" s="35">
        <f t="shared" si="104"/>
        <v>28792</v>
      </c>
      <c r="G652" s="35">
        <f t="shared" si="105"/>
        <v>1704</v>
      </c>
      <c r="H652" s="11">
        <v>0</v>
      </c>
      <c r="I652" s="92">
        <f t="shared" si="100"/>
        <v>0.3</v>
      </c>
      <c r="J652" s="38"/>
      <c r="K652" s="89">
        <f t="shared" si="101"/>
        <v>115680</v>
      </c>
      <c r="L652" s="31">
        <v>12</v>
      </c>
      <c r="M652" s="31">
        <f t="shared" si="102"/>
        <v>480</v>
      </c>
    </row>
    <row r="653" spans="1:13" ht="15.75" x14ac:dyDescent="0.25">
      <c r="A653" s="14" t="s">
        <v>613</v>
      </c>
      <c r="B653" s="21" t="s">
        <v>288</v>
      </c>
      <c r="C653" s="22" t="s">
        <v>2164</v>
      </c>
      <c r="D653" s="27">
        <f t="shared" si="94"/>
        <v>125320</v>
      </c>
      <c r="E653" s="35">
        <f t="shared" si="103"/>
        <v>92283</v>
      </c>
      <c r="F653" s="35">
        <f t="shared" si="104"/>
        <v>31191</v>
      </c>
      <c r="G653" s="35">
        <f t="shared" si="105"/>
        <v>1846</v>
      </c>
      <c r="H653" s="11">
        <v>0</v>
      </c>
      <c r="I653" s="92">
        <f t="shared" si="100"/>
        <v>0.32500000000000001</v>
      </c>
      <c r="J653" s="38"/>
      <c r="K653" s="89">
        <f t="shared" si="101"/>
        <v>125320</v>
      </c>
      <c r="L653" s="31">
        <v>13</v>
      </c>
      <c r="M653" s="31">
        <f t="shared" si="102"/>
        <v>520</v>
      </c>
    </row>
    <row r="654" spans="1:13" ht="15.75" x14ac:dyDescent="0.25">
      <c r="A654" s="14" t="s">
        <v>614</v>
      </c>
      <c r="B654" s="21" t="s">
        <v>290</v>
      </c>
      <c r="C654" s="22" t="s">
        <v>2165</v>
      </c>
      <c r="D654" s="27">
        <f t="shared" si="94"/>
        <v>134960</v>
      </c>
      <c r="E654" s="35">
        <f t="shared" si="103"/>
        <v>99381</v>
      </c>
      <c r="F654" s="35">
        <f t="shared" si="104"/>
        <v>33591</v>
      </c>
      <c r="G654" s="35">
        <f t="shared" si="105"/>
        <v>1988</v>
      </c>
      <c r="H654" s="11">
        <v>0</v>
      </c>
      <c r="I654" s="92">
        <f t="shared" si="100"/>
        <v>0.35</v>
      </c>
      <c r="J654" s="38"/>
      <c r="K654" s="89">
        <f t="shared" si="101"/>
        <v>134960</v>
      </c>
      <c r="L654" s="31">
        <v>14</v>
      </c>
      <c r="M654" s="31">
        <f t="shared" si="102"/>
        <v>560</v>
      </c>
    </row>
    <row r="655" spans="1:13" ht="15.75" x14ac:dyDescent="0.25">
      <c r="A655" s="14" t="s">
        <v>615</v>
      </c>
      <c r="B655" s="21" t="s">
        <v>292</v>
      </c>
      <c r="C655" s="22" t="s">
        <v>2166</v>
      </c>
      <c r="D655" s="27">
        <f t="shared" si="94"/>
        <v>144600</v>
      </c>
      <c r="E655" s="35">
        <f t="shared" si="103"/>
        <v>106480</v>
      </c>
      <c r="F655" s="35">
        <f t="shared" si="104"/>
        <v>35990</v>
      </c>
      <c r="G655" s="35">
        <f t="shared" si="105"/>
        <v>2130</v>
      </c>
      <c r="H655" s="11">
        <v>0</v>
      </c>
      <c r="I655" s="92">
        <f t="shared" si="100"/>
        <v>0.375</v>
      </c>
      <c r="J655" s="38"/>
      <c r="K655" s="89">
        <f t="shared" si="101"/>
        <v>144600</v>
      </c>
      <c r="L655" s="31">
        <v>15</v>
      </c>
      <c r="M655" s="31">
        <f t="shared" si="102"/>
        <v>600</v>
      </c>
    </row>
    <row r="656" spans="1:13" ht="15.75" x14ac:dyDescent="0.25">
      <c r="A656" s="14" t="s">
        <v>616</v>
      </c>
      <c r="B656" s="21" t="s">
        <v>294</v>
      </c>
      <c r="C656" s="22" t="s">
        <v>2167</v>
      </c>
      <c r="D656" s="27">
        <f t="shared" si="94"/>
        <v>154240</v>
      </c>
      <c r="E656" s="35">
        <f t="shared" si="103"/>
        <v>113579</v>
      </c>
      <c r="F656" s="35">
        <f t="shared" si="104"/>
        <v>38389</v>
      </c>
      <c r="G656" s="35">
        <f t="shared" si="105"/>
        <v>2272</v>
      </c>
      <c r="H656" s="11">
        <v>0</v>
      </c>
      <c r="I656" s="92">
        <f t="shared" si="100"/>
        <v>0.4</v>
      </c>
      <c r="J656" s="38"/>
      <c r="K656" s="89">
        <f t="shared" si="101"/>
        <v>154240</v>
      </c>
      <c r="L656" s="31">
        <v>16</v>
      </c>
      <c r="M656" s="31">
        <f t="shared" si="102"/>
        <v>640</v>
      </c>
    </row>
    <row r="657" spans="1:13" ht="15.75" x14ac:dyDescent="0.25">
      <c r="A657" s="14" t="s">
        <v>617</v>
      </c>
      <c r="B657" s="21" t="s">
        <v>296</v>
      </c>
      <c r="C657" s="22" t="s">
        <v>2168</v>
      </c>
      <c r="D657" s="27">
        <f t="shared" si="94"/>
        <v>163880</v>
      </c>
      <c r="E657" s="35">
        <f t="shared" si="103"/>
        <v>120677</v>
      </c>
      <c r="F657" s="35">
        <f t="shared" si="104"/>
        <v>40789</v>
      </c>
      <c r="G657" s="35">
        <f t="shared" si="105"/>
        <v>2414</v>
      </c>
      <c r="H657" s="11">
        <v>0</v>
      </c>
      <c r="I657" s="92">
        <f t="shared" si="100"/>
        <v>0.42499999999999999</v>
      </c>
      <c r="J657" s="38"/>
      <c r="K657" s="89">
        <f t="shared" si="101"/>
        <v>163880</v>
      </c>
      <c r="L657" s="31">
        <v>17</v>
      </c>
      <c r="M657" s="31">
        <f t="shared" si="102"/>
        <v>680</v>
      </c>
    </row>
    <row r="658" spans="1:13" ht="15.75" x14ac:dyDescent="0.25">
      <c r="A658" s="14" t="s">
        <v>618</v>
      </c>
      <c r="B658" s="21" t="s">
        <v>298</v>
      </c>
      <c r="C658" s="22" t="s">
        <v>2169</v>
      </c>
      <c r="D658" s="27">
        <f t="shared" si="94"/>
        <v>173520</v>
      </c>
      <c r="E658" s="35">
        <f t="shared" si="103"/>
        <v>127776</v>
      </c>
      <c r="F658" s="35">
        <f t="shared" si="104"/>
        <v>43188</v>
      </c>
      <c r="G658" s="35">
        <f t="shared" si="105"/>
        <v>2556</v>
      </c>
      <c r="H658" s="11">
        <v>0</v>
      </c>
      <c r="I658" s="92">
        <f t="shared" si="100"/>
        <v>0.45</v>
      </c>
      <c r="J658" s="38"/>
      <c r="K658" s="89">
        <f t="shared" si="101"/>
        <v>173520</v>
      </c>
      <c r="L658" s="31">
        <v>18</v>
      </c>
      <c r="M658" s="31">
        <f t="shared" si="102"/>
        <v>720</v>
      </c>
    </row>
    <row r="659" spans="1:13" ht="15.75" x14ac:dyDescent="0.25">
      <c r="A659" s="14" t="s">
        <v>619</v>
      </c>
      <c r="B659" s="21" t="s">
        <v>300</v>
      </c>
      <c r="C659" s="22" t="s">
        <v>2170</v>
      </c>
      <c r="D659" s="27">
        <f t="shared" si="94"/>
        <v>183160</v>
      </c>
      <c r="E659" s="35">
        <f t="shared" si="103"/>
        <v>134875</v>
      </c>
      <c r="F659" s="35">
        <f t="shared" si="104"/>
        <v>45588</v>
      </c>
      <c r="G659" s="35">
        <f t="shared" si="105"/>
        <v>2697</v>
      </c>
      <c r="H659" s="11">
        <v>0</v>
      </c>
      <c r="I659" s="92">
        <f t="shared" si="100"/>
        <v>0.47499999999999998</v>
      </c>
      <c r="J659" s="38"/>
      <c r="K659" s="89">
        <f t="shared" si="101"/>
        <v>183160</v>
      </c>
      <c r="L659" s="31">
        <v>19</v>
      </c>
      <c r="M659" s="31">
        <f t="shared" si="102"/>
        <v>760</v>
      </c>
    </row>
    <row r="660" spans="1:13" ht="15.75" x14ac:dyDescent="0.25">
      <c r="A660" s="14" t="s">
        <v>620</v>
      </c>
      <c r="B660" s="21" t="s">
        <v>302</v>
      </c>
      <c r="C660" s="22" t="s">
        <v>2171</v>
      </c>
      <c r="D660" s="27">
        <f t="shared" si="94"/>
        <v>192800</v>
      </c>
      <c r="E660" s="35">
        <f t="shared" si="103"/>
        <v>141973</v>
      </c>
      <c r="F660" s="35">
        <f t="shared" si="104"/>
        <v>47988</v>
      </c>
      <c r="G660" s="35">
        <f t="shared" si="105"/>
        <v>2839</v>
      </c>
      <c r="H660" s="11">
        <v>0</v>
      </c>
      <c r="I660" s="92">
        <f t="shared" si="100"/>
        <v>0.5</v>
      </c>
      <c r="J660" s="38"/>
      <c r="K660" s="89">
        <f t="shared" si="101"/>
        <v>192800</v>
      </c>
      <c r="L660" s="31">
        <v>20</v>
      </c>
      <c r="M660" s="31">
        <f t="shared" si="102"/>
        <v>800</v>
      </c>
    </row>
    <row r="661" spans="1:13" ht="15.75" x14ac:dyDescent="0.25">
      <c r="A661" s="14" t="s">
        <v>621</v>
      </c>
      <c r="B661" s="21" t="s">
        <v>304</v>
      </c>
      <c r="C661" s="22" t="s">
        <v>2172</v>
      </c>
      <c r="D661" s="27">
        <f t="shared" ref="D661:D724" si="106">ROUND(K661,0)</f>
        <v>202440</v>
      </c>
      <c r="E661" s="35">
        <f t="shared" si="103"/>
        <v>149072</v>
      </c>
      <c r="F661" s="35">
        <f t="shared" si="104"/>
        <v>50387</v>
      </c>
      <c r="G661" s="35">
        <f t="shared" si="105"/>
        <v>2981</v>
      </c>
      <c r="H661" s="11">
        <v>0</v>
      </c>
      <c r="I661" s="92">
        <f t="shared" si="100"/>
        <v>0.52500000000000002</v>
      </c>
      <c r="J661" s="38"/>
      <c r="K661" s="89">
        <f t="shared" si="101"/>
        <v>202440</v>
      </c>
      <c r="L661" s="31">
        <v>21</v>
      </c>
      <c r="M661" s="31">
        <f t="shared" si="102"/>
        <v>840</v>
      </c>
    </row>
    <row r="662" spans="1:13" ht="15.75" x14ac:dyDescent="0.25">
      <c r="A662" s="14" t="s">
        <v>622</v>
      </c>
      <c r="B662" s="21" t="s">
        <v>306</v>
      </c>
      <c r="C662" s="22" t="s">
        <v>2173</v>
      </c>
      <c r="D662" s="27">
        <f t="shared" si="106"/>
        <v>212080</v>
      </c>
      <c r="E662" s="35">
        <f t="shared" si="103"/>
        <v>156171</v>
      </c>
      <c r="F662" s="35">
        <f t="shared" si="104"/>
        <v>52786</v>
      </c>
      <c r="G662" s="35">
        <f t="shared" si="105"/>
        <v>3123</v>
      </c>
      <c r="H662" s="11">
        <v>0</v>
      </c>
      <c r="I662" s="92">
        <f t="shared" si="100"/>
        <v>0.55000000000000004</v>
      </c>
      <c r="J662" s="38"/>
      <c r="K662" s="89">
        <f t="shared" si="101"/>
        <v>212080</v>
      </c>
      <c r="L662" s="31">
        <v>22</v>
      </c>
      <c r="M662" s="31">
        <f t="shared" si="102"/>
        <v>880</v>
      </c>
    </row>
    <row r="663" spans="1:13" ht="15.75" x14ac:dyDescent="0.25">
      <c r="A663" s="14" t="s">
        <v>623</v>
      </c>
      <c r="B663" s="21" t="s">
        <v>308</v>
      </c>
      <c r="C663" s="22" t="s">
        <v>2174</v>
      </c>
      <c r="D663" s="27">
        <f t="shared" si="106"/>
        <v>221720</v>
      </c>
      <c r="E663" s="35">
        <f t="shared" si="103"/>
        <v>163270</v>
      </c>
      <c r="F663" s="35">
        <f t="shared" si="104"/>
        <v>55185</v>
      </c>
      <c r="G663" s="35">
        <f t="shared" si="105"/>
        <v>3265</v>
      </c>
      <c r="H663" s="11">
        <v>0</v>
      </c>
      <c r="I663" s="92">
        <f t="shared" si="100"/>
        <v>0.57499999999999996</v>
      </c>
      <c r="J663" s="38"/>
      <c r="K663" s="89">
        <f t="shared" si="101"/>
        <v>221720</v>
      </c>
      <c r="L663" s="31">
        <v>23</v>
      </c>
      <c r="M663" s="31">
        <f t="shared" si="102"/>
        <v>920</v>
      </c>
    </row>
    <row r="664" spans="1:13" ht="15.75" x14ac:dyDescent="0.25">
      <c r="A664" s="14" t="s">
        <v>624</v>
      </c>
      <c r="B664" s="21" t="s">
        <v>310</v>
      </c>
      <c r="C664" s="22" t="s">
        <v>2175</v>
      </c>
      <c r="D664" s="27">
        <f t="shared" si="106"/>
        <v>231360</v>
      </c>
      <c r="E664" s="35">
        <f t="shared" si="103"/>
        <v>170368</v>
      </c>
      <c r="F664" s="35">
        <f t="shared" si="104"/>
        <v>57585</v>
      </c>
      <c r="G664" s="35">
        <f t="shared" si="105"/>
        <v>3407</v>
      </c>
      <c r="H664" s="11">
        <v>0</v>
      </c>
      <c r="I664" s="92">
        <f t="shared" si="100"/>
        <v>0.6</v>
      </c>
      <c r="J664" s="38"/>
      <c r="K664" s="89">
        <f t="shared" si="101"/>
        <v>231360</v>
      </c>
      <c r="L664" s="31">
        <v>24</v>
      </c>
      <c r="M664" s="31">
        <f t="shared" si="102"/>
        <v>960</v>
      </c>
    </row>
    <row r="665" spans="1:13" ht="15.75" x14ac:dyDescent="0.25">
      <c r="A665" s="14" t="s">
        <v>625</v>
      </c>
      <c r="B665" s="21" t="s">
        <v>312</v>
      </c>
      <c r="C665" s="22" t="s">
        <v>2176</v>
      </c>
      <c r="D665" s="27">
        <f t="shared" si="106"/>
        <v>241000</v>
      </c>
      <c r="E665" s="35">
        <f t="shared" si="103"/>
        <v>177467</v>
      </c>
      <c r="F665" s="35">
        <f t="shared" si="104"/>
        <v>59984</v>
      </c>
      <c r="G665" s="35">
        <f t="shared" si="105"/>
        <v>3549</v>
      </c>
      <c r="H665" s="11">
        <v>0</v>
      </c>
      <c r="I665" s="92">
        <f t="shared" si="100"/>
        <v>0.625</v>
      </c>
      <c r="J665" s="38"/>
      <c r="K665" s="89">
        <f t="shared" si="101"/>
        <v>241000</v>
      </c>
      <c r="L665" s="31">
        <v>25</v>
      </c>
      <c r="M665" s="31">
        <f t="shared" si="102"/>
        <v>1000</v>
      </c>
    </row>
    <row r="666" spans="1:13" ht="15.75" x14ac:dyDescent="0.25">
      <c r="A666" s="14" t="s">
        <v>626</v>
      </c>
      <c r="B666" s="21" t="s">
        <v>314</v>
      </c>
      <c r="C666" s="22" t="s">
        <v>2177</v>
      </c>
      <c r="D666" s="27">
        <f t="shared" si="106"/>
        <v>9640</v>
      </c>
      <c r="E666" s="35">
        <f t="shared" si="103"/>
        <v>7099</v>
      </c>
      <c r="F666" s="35">
        <f t="shared" si="104"/>
        <v>2399</v>
      </c>
      <c r="G666" s="35">
        <f t="shared" si="105"/>
        <v>142</v>
      </c>
      <c r="H666" s="11">
        <v>0</v>
      </c>
      <c r="I666" s="92">
        <f t="shared" si="100"/>
        <v>2.5000000000000001E-2</v>
      </c>
      <c r="J666" s="38"/>
      <c r="K666" s="89">
        <f t="shared" si="101"/>
        <v>9640</v>
      </c>
      <c r="L666" s="31">
        <v>1</v>
      </c>
      <c r="M666" s="31">
        <f>L666*40</f>
        <v>40</v>
      </c>
    </row>
    <row r="667" spans="1:13" ht="15.75" x14ac:dyDescent="0.25">
      <c r="A667" s="14" t="s">
        <v>627</v>
      </c>
      <c r="B667" s="21" t="s">
        <v>316</v>
      </c>
      <c r="C667" s="22" t="s">
        <v>2178</v>
      </c>
      <c r="D667" s="27">
        <f t="shared" si="106"/>
        <v>19280</v>
      </c>
      <c r="E667" s="35">
        <f t="shared" si="103"/>
        <v>14197</v>
      </c>
      <c r="F667" s="35">
        <f t="shared" si="104"/>
        <v>4799</v>
      </c>
      <c r="G667" s="35">
        <f t="shared" si="105"/>
        <v>284</v>
      </c>
      <c r="H667" s="11">
        <v>0</v>
      </c>
      <c r="I667" s="92">
        <f t="shared" si="100"/>
        <v>0.05</v>
      </c>
      <c r="J667" s="38"/>
      <c r="K667" s="89">
        <f t="shared" si="101"/>
        <v>19280</v>
      </c>
      <c r="L667" s="31">
        <v>2</v>
      </c>
      <c r="M667" s="31">
        <f t="shared" ref="M667:M690" si="107">L667*40</f>
        <v>80</v>
      </c>
    </row>
    <row r="668" spans="1:13" ht="15.75" x14ac:dyDescent="0.25">
      <c r="A668" s="14" t="s">
        <v>628</v>
      </c>
      <c r="B668" s="21" t="s">
        <v>318</v>
      </c>
      <c r="C668" s="22" t="s">
        <v>2179</v>
      </c>
      <c r="D668" s="27">
        <f t="shared" si="106"/>
        <v>28920</v>
      </c>
      <c r="E668" s="35">
        <f t="shared" si="103"/>
        <v>21296</v>
      </c>
      <c r="F668" s="35">
        <f t="shared" si="104"/>
        <v>7198</v>
      </c>
      <c r="G668" s="35">
        <f t="shared" si="105"/>
        <v>426</v>
      </c>
      <c r="H668" s="11">
        <v>0</v>
      </c>
      <c r="I668" s="92">
        <f t="shared" si="100"/>
        <v>7.4999999999999997E-2</v>
      </c>
      <c r="J668" s="38"/>
      <c r="K668" s="89">
        <f t="shared" si="101"/>
        <v>28920</v>
      </c>
      <c r="L668" s="31">
        <v>3</v>
      </c>
      <c r="M668" s="31">
        <f t="shared" si="107"/>
        <v>120</v>
      </c>
    </row>
    <row r="669" spans="1:13" ht="15.75" x14ac:dyDescent="0.25">
      <c r="A669" s="14" t="s">
        <v>629</v>
      </c>
      <c r="B669" s="21" t="s">
        <v>320</v>
      </c>
      <c r="C669" s="22" t="s">
        <v>2180</v>
      </c>
      <c r="D669" s="27">
        <f t="shared" si="106"/>
        <v>38560</v>
      </c>
      <c r="E669" s="35">
        <f t="shared" si="103"/>
        <v>28395</v>
      </c>
      <c r="F669" s="35">
        <f t="shared" si="104"/>
        <v>9597</v>
      </c>
      <c r="G669" s="35">
        <f t="shared" si="105"/>
        <v>568</v>
      </c>
      <c r="H669" s="11">
        <v>0</v>
      </c>
      <c r="I669" s="92">
        <f t="shared" si="100"/>
        <v>0.1</v>
      </c>
      <c r="J669" s="38"/>
      <c r="K669" s="89">
        <f t="shared" si="101"/>
        <v>38560</v>
      </c>
      <c r="L669" s="31">
        <v>4</v>
      </c>
      <c r="M669" s="31">
        <f t="shared" si="107"/>
        <v>160</v>
      </c>
    </row>
    <row r="670" spans="1:13" ht="15.75" x14ac:dyDescent="0.25">
      <c r="A670" s="14" t="s">
        <v>630</v>
      </c>
      <c r="B670" s="21" t="s">
        <v>322</v>
      </c>
      <c r="C670" s="22" t="s">
        <v>2181</v>
      </c>
      <c r="D670" s="27">
        <f t="shared" si="106"/>
        <v>48200</v>
      </c>
      <c r="E670" s="35">
        <f t="shared" si="103"/>
        <v>35493</v>
      </c>
      <c r="F670" s="35">
        <f t="shared" si="104"/>
        <v>11997</v>
      </c>
      <c r="G670" s="35">
        <f t="shared" si="105"/>
        <v>710</v>
      </c>
      <c r="H670" s="11">
        <v>0</v>
      </c>
      <c r="I670" s="92">
        <f t="shared" si="100"/>
        <v>0.125</v>
      </c>
      <c r="J670" s="38"/>
      <c r="K670" s="89">
        <f t="shared" si="101"/>
        <v>48200</v>
      </c>
      <c r="L670" s="31">
        <v>5</v>
      </c>
      <c r="M670" s="31">
        <f t="shared" si="107"/>
        <v>200</v>
      </c>
    </row>
    <row r="671" spans="1:13" ht="15.75" x14ac:dyDescent="0.25">
      <c r="A671" s="14" t="s">
        <v>631</v>
      </c>
      <c r="B671" s="21" t="s">
        <v>324</v>
      </c>
      <c r="C671" s="22" t="s">
        <v>2182</v>
      </c>
      <c r="D671" s="27">
        <f t="shared" si="106"/>
        <v>57840</v>
      </c>
      <c r="E671" s="35">
        <f t="shared" si="103"/>
        <v>42592</v>
      </c>
      <c r="F671" s="35">
        <f t="shared" si="104"/>
        <v>14396</v>
      </c>
      <c r="G671" s="35">
        <f t="shared" si="105"/>
        <v>852</v>
      </c>
      <c r="H671" s="11">
        <v>0</v>
      </c>
      <c r="I671" s="92">
        <f t="shared" si="100"/>
        <v>0.15</v>
      </c>
      <c r="J671" s="38"/>
      <c r="K671" s="89">
        <f t="shared" si="101"/>
        <v>57840</v>
      </c>
      <c r="L671" s="31">
        <v>6</v>
      </c>
      <c r="M671" s="31">
        <f t="shared" si="107"/>
        <v>240</v>
      </c>
    </row>
    <row r="672" spans="1:13" ht="15.75" x14ac:dyDescent="0.25">
      <c r="A672" s="14" t="s">
        <v>632</v>
      </c>
      <c r="B672" s="21" t="s">
        <v>326</v>
      </c>
      <c r="C672" s="22" t="s">
        <v>2183</v>
      </c>
      <c r="D672" s="27">
        <f t="shared" si="106"/>
        <v>67480</v>
      </c>
      <c r="E672" s="35">
        <f t="shared" si="103"/>
        <v>49691</v>
      </c>
      <c r="F672" s="35">
        <f t="shared" si="104"/>
        <v>16795</v>
      </c>
      <c r="G672" s="35">
        <f t="shared" si="105"/>
        <v>994</v>
      </c>
      <c r="H672" s="11">
        <v>0</v>
      </c>
      <c r="I672" s="92">
        <f t="shared" si="100"/>
        <v>0.17499999999999999</v>
      </c>
      <c r="J672" s="38"/>
      <c r="K672" s="89">
        <f t="shared" si="101"/>
        <v>67480</v>
      </c>
      <c r="L672" s="31">
        <v>7</v>
      </c>
      <c r="M672" s="31">
        <f t="shared" si="107"/>
        <v>280</v>
      </c>
    </row>
    <row r="673" spans="1:13" ht="15.75" x14ac:dyDescent="0.25">
      <c r="A673" s="14" t="s">
        <v>633</v>
      </c>
      <c r="B673" s="21" t="s">
        <v>328</v>
      </c>
      <c r="C673" s="22" t="s">
        <v>2184</v>
      </c>
      <c r="D673" s="27">
        <f t="shared" si="106"/>
        <v>77120</v>
      </c>
      <c r="E673" s="35">
        <f t="shared" si="103"/>
        <v>56789</v>
      </c>
      <c r="F673" s="35">
        <f t="shared" si="104"/>
        <v>19195</v>
      </c>
      <c r="G673" s="35">
        <f t="shared" si="105"/>
        <v>1136</v>
      </c>
      <c r="H673" s="11">
        <v>0</v>
      </c>
      <c r="I673" s="92">
        <f t="shared" ref="I673:I690" si="108">L673/40</f>
        <v>0.2</v>
      </c>
      <c r="J673" s="38"/>
      <c r="K673" s="89">
        <f t="shared" ref="K673:K690" si="109">M673*N1_</f>
        <v>77120</v>
      </c>
      <c r="L673" s="31">
        <v>8</v>
      </c>
      <c r="M673" s="31">
        <f t="shared" si="107"/>
        <v>320</v>
      </c>
    </row>
    <row r="674" spans="1:13" ht="15.75" x14ac:dyDescent="0.25">
      <c r="A674" s="14" t="s">
        <v>634</v>
      </c>
      <c r="B674" s="21" t="s">
        <v>330</v>
      </c>
      <c r="C674" s="22" t="s">
        <v>2185</v>
      </c>
      <c r="D674" s="27">
        <f t="shared" si="106"/>
        <v>86760</v>
      </c>
      <c r="E674" s="35">
        <f t="shared" si="103"/>
        <v>63888</v>
      </c>
      <c r="F674" s="35">
        <f t="shared" si="104"/>
        <v>21594</v>
      </c>
      <c r="G674" s="35">
        <f t="shared" si="105"/>
        <v>1278</v>
      </c>
      <c r="H674" s="11">
        <v>0</v>
      </c>
      <c r="I674" s="92">
        <f t="shared" si="108"/>
        <v>0.22500000000000001</v>
      </c>
      <c r="J674" s="38"/>
      <c r="K674" s="89">
        <f t="shared" si="109"/>
        <v>86760</v>
      </c>
      <c r="L674" s="31">
        <v>9</v>
      </c>
      <c r="M674" s="31">
        <f t="shared" si="107"/>
        <v>360</v>
      </c>
    </row>
    <row r="675" spans="1:13" ht="15.75" x14ac:dyDescent="0.25">
      <c r="A675" s="14" t="s">
        <v>635</v>
      </c>
      <c r="B675" s="21" t="s">
        <v>332</v>
      </c>
      <c r="C675" s="22" t="s">
        <v>2186</v>
      </c>
      <c r="D675" s="27">
        <f t="shared" si="106"/>
        <v>96400</v>
      </c>
      <c r="E675" s="35">
        <f t="shared" si="103"/>
        <v>70987</v>
      </c>
      <c r="F675" s="35">
        <f t="shared" si="104"/>
        <v>23993</v>
      </c>
      <c r="G675" s="35">
        <f t="shared" si="105"/>
        <v>1420</v>
      </c>
      <c r="H675" s="11">
        <v>0</v>
      </c>
      <c r="I675" s="92">
        <f t="shared" si="108"/>
        <v>0.25</v>
      </c>
      <c r="J675" s="38"/>
      <c r="K675" s="89">
        <f t="shared" si="109"/>
        <v>96400</v>
      </c>
      <c r="L675" s="31">
        <v>10</v>
      </c>
      <c r="M675" s="31">
        <f t="shared" si="107"/>
        <v>400</v>
      </c>
    </row>
    <row r="676" spans="1:13" ht="15.75" x14ac:dyDescent="0.25">
      <c r="A676" s="14" t="s">
        <v>636</v>
      </c>
      <c r="B676" s="21" t="s">
        <v>334</v>
      </c>
      <c r="C676" s="22" t="s">
        <v>2187</v>
      </c>
      <c r="D676" s="27">
        <f t="shared" si="106"/>
        <v>106040</v>
      </c>
      <c r="E676" s="35">
        <f t="shared" si="103"/>
        <v>78085</v>
      </c>
      <c r="F676" s="35">
        <f t="shared" si="104"/>
        <v>26393</v>
      </c>
      <c r="G676" s="35">
        <f t="shared" si="105"/>
        <v>1562</v>
      </c>
      <c r="H676" s="11">
        <v>0</v>
      </c>
      <c r="I676" s="92">
        <f t="shared" si="108"/>
        <v>0.27500000000000002</v>
      </c>
      <c r="J676" s="38"/>
      <c r="K676" s="89">
        <f t="shared" si="109"/>
        <v>106040</v>
      </c>
      <c r="L676" s="31">
        <v>11</v>
      </c>
      <c r="M676" s="31">
        <f t="shared" si="107"/>
        <v>440</v>
      </c>
    </row>
    <row r="677" spans="1:13" ht="15.75" x14ac:dyDescent="0.25">
      <c r="A677" s="14" t="s">
        <v>637</v>
      </c>
      <c r="B677" s="21" t="s">
        <v>336</v>
      </c>
      <c r="C677" s="22" t="s">
        <v>2188</v>
      </c>
      <c r="D677" s="27">
        <f t="shared" si="106"/>
        <v>115680</v>
      </c>
      <c r="E677" s="35">
        <f t="shared" si="103"/>
        <v>85184</v>
      </c>
      <c r="F677" s="35">
        <f t="shared" si="104"/>
        <v>28792</v>
      </c>
      <c r="G677" s="35">
        <f t="shared" si="105"/>
        <v>1704</v>
      </c>
      <c r="H677" s="11">
        <v>0</v>
      </c>
      <c r="I677" s="92">
        <f t="shared" si="108"/>
        <v>0.3</v>
      </c>
      <c r="J677" s="38"/>
      <c r="K677" s="89">
        <f t="shared" si="109"/>
        <v>115680</v>
      </c>
      <c r="L677" s="31">
        <v>12</v>
      </c>
      <c r="M677" s="31">
        <f t="shared" si="107"/>
        <v>480</v>
      </c>
    </row>
    <row r="678" spans="1:13" ht="15.75" x14ac:dyDescent="0.25">
      <c r="A678" s="14" t="s">
        <v>638</v>
      </c>
      <c r="B678" s="21" t="s">
        <v>338</v>
      </c>
      <c r="C678" s="22" t="s">
        <v>2189</v>
      </c>
      <c r="D678" s="27">
        <f t="shared" si="106"/>
        <v>125320</v>
      </c>
      <c r="E678" s="35">
        <f t="shared" si="103"/>
        <v>92283</v>
      </c>
      <c r="F678" s="35">
        <f t="shared" si="104"/>
        <v>31191</v>
      </c>
      <c r="G678" s="35">
        <f t="shared" si="105"/>
        <v>1846</v>
      </c>
      <c r="H678" s="11">
        <v>0</v>
      </c>
      <c r="I678" s="92">
        <f t="shared" si="108"/>
        <v>0.32500000000000001</v>
      </c>
      <c r="J678" s="38"/>
      <c r="K678" s="89">
        <f t="shared" si="109"/>
        <v>125320</v>
      </c>
      <c r="L678" s="31">
        <v>13</v>
      </c>
      <c r="M678" s="31">
        <f t="shared" si="107"/>
        <v>520</v>
      </c>
    </row>
    <row r="679" spans="1:13" ht="15.75" x14ac:dyDescent="0.25">
      <c r="A679" s="14" t="s">
        <v>639</v>
      </c>
      <c r="B679" s="21" t="s">
        <v>340</v>
      </c>
      <c r="C679" s="22" t="s">
        <v>2190</v>
      </c>
      <c r="D679" s="27">
        <f t="shared" si="106"/>
        <v>134960</v>
      </c>
      <c r="E679" s="35">
        <f t="shared" si="103"/>
        <v>99381</v>
      </c>
      <c r="F679" s="35">
        <f t="shared" si="104"/>
        <v>33591</v>
      </c>
      <c r="G679" s="35">
        <f t="shared" si="105"/>
        <v>1988</v>
      </c>
      <c r="H679" s="11">
        <v>0</v>
      </c>
      <c r="I679" s="92">
        <f t="shared" si="108"/>
        <v>0.35</v>
      </c>
      <c r="J679" s="38"/>
      <c r="K679" s="89">
        <f t="shared" si="109"/>
        <v>134960</v>
      </c>
      <c r="L679" s="31">
        <v>14</v>
      </c>
      <c r="M679" s="31">
        <f t="shared" si="107"/>
        <v>560</v>
      </c>
    </row>
    <row r="680" spans="1:13" ht="15.75" x14ac:dyDescent="0.25">
      <c r="A680" s="14" t="s">
        <v>640</v>
      </c>
      <c r="B680" s="21" t="s">
        <v>342</v>
      </c>
      <c r="C680" s="22" t="s">
        <v>2191</v>
      </c>
      <c r="D680" s="27">
        <f t="shared" si="106"/>
        <v>144600</v>
      </c>
      <c r="E680" s="35">
        <f t="shared" si="103"/>
        <v>106480</v>
      </c>
      <c r="F680" s="35">
        <f t="shared" si="104"/>
        <v>35990</v>
      </c>
      <c r="G680" s="35">
        <f t="shared" si="105"/>
        <v>2130</v>
      </c>
      <c r="H680" s="11">
        <v>0</v>
      </c>
      <c r="I680" s="92">
        <f t="shared" si="108"/>
        <v>0.375</v>
      </c>
      <c r="J680" s="38"/>
      <c r="K680" s="89">
        <f t="shared" si="109"/>
        <v>144600</v>
      </c>
      <c r="L680" s="31">
        <v>15</v>
      </c>
      <c r="M680" s="31">
        <f t="shared" si="107"/>
        <v>600</v>
      </c>
    </row>
    <row r="681" spans="1:13" ht="15.75" x14ac:dyDescent="0.25">
      <c r="A681" s="14" t="s">
        <v>641</v>
      </c>
      <c r="B681" s="21" t="s">
        <v>344</v>
      </c>
      <c r="C681" s="22" t="s">
        <v>2192</v>
      </c>
      <c r="D681" s="27">
        <f t="shared" si="106"/>
        <v>154240</v>
      </c>
      <c r="E681" s="35">
        <f t="shared" si="103"/>
        <v>113579</v>
      </c>
      <c r="F681" s="35">
        <f t="shared" si="104"/>
        <v>38389</v>
      </c>
      <c r="G681" s="35">
        <f t="shared" si="105"/>
        <v>2272</v>
      </c>
      <c r="H681" s="11">
        <v>0</v>
      </c>
      <c r="I681" s="92">
        <f t="shared" si="108"/>
        <v>0.4</v>
      </c>
      <c r="J681" s="38"/>
      <c r="K681" s="89">
        <f t="shared" si="109"/>
        <v>154240</v>
      </c>
      <c r="L681" s="31">
        <v>16</v>
      </c>
      <c r="M681" s="31">
        <f t="shared" si="107"/>
        <v>640</v>
      </c>
    </row>
    <row r="682" spans="1:13" ht="15.75" x14ac:dyDescent="0.25">
      <c r="A682" s="14" t="s">
        <v>642</v>
      </c>
      <c r="B682" s="21" t="s">
        <v>346</v>
      </c>
      <c r="C682" s="22" t="s">
        <v>2193</v>
      </c>
      <c r="D682" s="27">
        <f t="shared" si="106"/>
        <v>163880</v>
      </c>
      <c r="E682" s="35">
        <f t="shared" si="103"/>
        <v>120677</v>
      </c>
      <c r="F682" s="35">
        <f t="shared" si="104"/>
        <v>40789</v>
      </c>
      <c r="G682" s="35">
        <f t="shared" si="105"/>
        <v>2414</v>
      </c>
      <c r="H682" s="11">
        <v>0</v>
      </c>
      <c r="I682" s="92">
        <f t="shared" si="108"/>
        <v>0.42499999999999999</v>
      </c>
      <c r="J682" s="38"/>
      <c r="K682" s="89">
        <f t="shared" si="109"/>
        <v>163880</v>
      </c>
      <c r="L682" s="31">
        <v>17</v>
      </c>
      <c r="M682" s="31">
        <f t="shared" si="107"/>
        <v>680</v>
      </c>
    </row>
    <row r="683" spans="1:13" ht="15.75" x14ac:dyDescent="0.25">
      <c r="A683" s="14" t="s">
        <v>643</v>
      </c>
      <c r="B683" s="21" t="s">
        <v>348</v>
      </c>
      <c r="C683" s="22" t="s">
        <v>2194</v>
      </c>
      <c r="D683" s="27">
        <f t="shared" si="106"/>
        <v>173520</v>
      </c>
      <c r="E683" s="35">
        <f t="shared" si="103"/>
        <v>127776</v>
      </c>
      <c r="F683" s="35">
        <f t="shared" si="104"/>
        <v>43188</v>
      </c>
      <c r="G683" s="35">
        <f t="shared" si="105"/>
        <v>2556</v>
      </c>
      <c r="H683" s="11">
        <v>0</v>
      </c>
      <c r="I683" s="92">
        <f t="shared" si="108"/>
        <v>0.45</v>
      </c>
      <c r="J683" s="38"/>
      <c r="K683" s="89">
        <f t="shared" si="109"/>
        <v>173520</v>
      </c>
      <c r="L683" s="31">
        <v>18</v>
      </c>
      <c r="M683" s="31">
        <f t="shared" si="107"/>
        <v>720</v>
      </c>
    </row>
    <row r="684" spans="1:13" ht="15.75" x14ac:dyDescent="0.25">
      <c r="A684" s="14" t="s">
        <v>644</v>
      </c>
      <c r="B684" s="21" t="s">
        <v>350</v>
      </c>
      <c r="C684" s="22" t="s">
        <v>2195</v>
      </c>
      <c r="D684" s="27">
        <f t="shared" si="106"/>
        <v>183160</v>
      </c>
      <c r="E684" s="35">
        <f t="shared" si="103"/>
        <v>134875</v>
      </c>
      <c r="F684" s="35">
        <f t="shared" si="104"/>
        <v>45588</v>
      </c>
      <c r="G684" s="35">
        <f t="shared" si="105"/>
        <v>2697</v>
      </c>
      <c r="H684" s="11">
        <v>0</v>
      </c>
      <c r="I684" s="92">
        <f t="shared" si="108"/>
        <v>0.47499999999999998</v>
      </c>
      <c r="J684" s="38"/>
      <c r="K684" s="89">
        <f t="shared" si="109"/>
        <v>183160</v>
      </c>
      <c r="L684" s="31">
        <v>19</v>
      </c>
      <c r="M684" s="31">
        <f t="shared" si="107"/>
        <v>760</v>
      </c>
    </row>
    <row r="685" spans="1:13" ht="15.75" x14ac:dyDescent="0.25">
      <c r="A685" s="14" t="s">
        <v>645</v>
      </c>
      <c r="B685" s="21" t="s">
        <v>352</v>
      </c>
      <c r="C685" s="22" t="s">
        <v>2196</v>
      </c>
      <c r="D685" s="27">
        <f t="shared" si="106"/>
        <v>192800</v>
      </c>
      <c r="E685" s="35">
        <f t="shared" si="103"/>
        <v>141973</v>
      </c>
      <c r="F685" s="35">
        <f t="shared" si="104"/>
        <v>47988</v>
      </c>
      <c r="G685" s="35">
        <f t="shared" si="105"/>
        <v>2839</v>
      </c>
      <c r="H685" s="11">
        <v>0</v>
      </c>
      <c r="I685" s="92">
        <f t="shared" si="108"/>
        <v>0.5</v>
      </c>
      <c r="J685" s="38"/>
      <c r="K685" s="89">
        <f t="shared" si="109"/>
        <v>192800</v>
      </c>
      <c r="L685" s="31">
        <v>20</v>
      </c>
      <c r="M685" s="31">
        <f t="shared" si="107"/>
        <v>800</v>
      </c>
    </row>
    <row r="686" spans="1:13" ht="15.75" x14ac:dyDescent="0.25">
      <c r="A686" s="14" t="s">
        <v>646</v>
      </c>
      <c r="B686" s="21" t="s">
        <v>354</v>
      </c>
      <c r="C686" s="22" t="s">
        <v>2197</v>
      </c>
      <c r="D686" s="27">
        <f t="shared" si="106"/>
        <v>202440</v>
      </c>
      <c r="E686" s="35">
        <f t="shared" si="103"/>
        <v>149072</v>
      </c>
      <c r="F686" s="35">
        <f t="shared" si="104"/>
        <v>50387</v>
      </c>
      <c r="G686" s="35">
        <f t="shared" si="105"/>
        <v>2981</v>
      </c>
      <c r="H686" s="11">
        <v>0</v>
      </c>
      <c r="I686" s="92">
        <f t="shared" si="108"/>
        <v>0.52500000000000002</v>
      </c>
      <c r="J686" s="38"/>
      <c r="K686" s="89">
        <f t="shared" si="109"/>
        <v>202440</v>
      </c>
      <c r="L686" s="31">
        <v>21</v>
      </c>
      <c r="M686" s="31">
        <f t="shared" si="107"/>
        <v>840</v>
      </c>
    </row>
    <row r="687" spans="1:13" ht="15.75" x14ac:dyDescent="0.25">
      <c r="A687" s="14" t="s">
        <v>647</v>
      </c>
      <c r="B687" s="21" t="s">
        <v>356</v>
      </c>
      <c r="C687" s="22" t="s">
        <v>2198</v>
      </c>
      <c r="D687" s="27">
        <f t="shared" si="106"/>
        <v>212080</v>
      </c>
      <c r="E687" s="35">
        <f t="shared" si="103"/>
        <v>156171</v>
      </c>
      <c r="F687" s="35">
        <f t="shared" si="104"/>
        <v>52786</v>
      </c>
      <c r="G687" s="35">
        <f t="shared" si="105"/>
        <v>3123</v>
      </c>
      <c r="H687" s="11">
        <v>0</v>
      </c>
      <c r="I687" s="92">
        <f t="shared" si="108"/>
        <v>0.55000000000000004</v>
      </c>
      <c r="J687" s="38"/>
      <c r="K687" s="89">
        <f t="shared" si="109"/>
        <v>212080</v>
      </c>
      <c r="L687" s="31">
        <v>22</v>
      </c>
      <c r="M687" s="31">
        <f t="shared" si="107"/>
        <v>880</v>
      </c>
    </row>
    <row r="688" spans="1:13" ht="15.75" x14ac:dyDescent="0.25">
      <c r="A688" s="14" t="s">
        <v>648</v>
      </c>
      <c r="B688" s="21" t="s">
        <v>358</v>
      </c>
      <c r="C688" s="22" t="s">
        <v>2199</v>
      </c>
      <c r="D688" s="27">
        <f t="shared" si="106"/>
        <v>221720</v>
      </c>
      <c r="E688" s="35">
        <f t="shared" si="103"/>
        <v>163270</v>
      </c>
      <c r="F688" s="35">
        <f t="shared" si="104"/>
        <v>55185</v>
      </c>
      <c r="G688" s="35">
        <f t="shared" si="105"/>
        <v>3265</v>
      </c>
      <c r="H688" s="11">
        <v>0</v>
      </c>
      <c r="I688" s="92">
        <f t="shared" si="108"/>
        <v>0.57499999999999996</v>
      </c>
      <c r="J688" s="38"/>
      <c r="K688" s="89">
        <f t="shared" si="109"/>
        <v>221720</v>
      </c>
      <c r="L688" s="31">
        <v>23</v>
      </c>
      <c r="M688" s="31">
        <f t="shared" si="107"/>
        <v>920</v>
      </c>
    </row>
    <row r="689" spans="1:13" ht="15.75" x14ac:dyDescent="0.25">
      <c r="A689" s="14" t="s">
        <v>649</v>
      </c>
      <c r="B689" s="21" t="s">
        <v>360</v>
      </c>
      <c r="C689" s="22" t="s">
        <v>2200</v>
      </c>
      <c r="D689" s="27">
        <f t="shared" si="106"/>
        <v>231360</v>
      </c>
      <c r="E689" s="35">
        <f t="shared" si="103"/>
        <v>170368</v>
      </c>
      <c r="F689" s="35">
        <f t="shared" si="104"/>
        <v>57585</v>
      </c>
      <c r="G689" s="35">
        <f t="shared" si="105"/>
        <v>3407</v>
      </c>
      <c r="H689" s="11">
        <v>0</v>
      </c>
      <c r="I689" s="92">
        <f t="shared" si="108"/>
        <v>0.6</v>
      </c>
      <c r="J689" s="38"/>
      <c r="K689" s="89">
        <f t="shared" si="109"/>
        <v>231360</v>
      </c>
      <c r="L689" s="31">
        <v>24</v>
      </c>
      <c r="M689" s="31">
        <f t="shared" si="107"/>
        <v>960</v>
      </c>
    </row>
    <row r="690" spans="1:13" ht="15.75" x14ac:dyDescent="0.25">
      <c r="A690" s="14" t="s">
        <v>650</v>
      </c>
      <c r="B690" s="21" t="s">
        <v>362</v>
      </c>
      <c r="C690" s="22" t="s">
        <v>2201</v>
      </c>
      <c r="D690" s="27">
        <f t="shared" si="106"/>
        <v>241000</v>
      </c>
      <c r="E690" s="35">
        <f t="shared" si="103"/>
        <v>177467</v>
      </c>
      <c r="F690" s="35">
        <f t="shared" si="104"/>
        <v>59984</v>
      </c>
      <c r="G690" s="35">
        <f t="shared" si="105"/>
        <v>3549</v>
      </c>
      <c r="H690" s="11">
        <v>0</v>
      </c>
      <c r="I690" s="92">
        <f t="shared" si="108"/>
        <v>0.625</v>
      </c>
      <c r="J690" s="38"/>
      <c r="K690" s="89">
        <f t="shared" si="109"/>
        <v>241000</v>
      </c>
      <c r="L690" s="31">
        <v>25</v>
      </c>
      <c r="M690" s="31">
        <f t="shared" si="107"/>
        <v>1000</v>
      </c>
    </row>
    <row r="691" spans="1:13" ht="15.75" x14ac:dyDescent="0.25">
      <c r="A691" s="14" t="s">
        <v>651</v>
      </c>
      <c r="B691" s="21" t="s">
        <v>652</v>
      </c>
      <c r="C691" s="22" t="s">
        <v>2203</v>
      </c>
      <c r="D691" s="27">
        <f t="shared" si="106"/>
        <v>88830</v>
      </c>
      <c r="E691" s="35">
        <f t="shared" si="103"/>
        <v>65412</v>
      </c>
      <c r="F691" s="35">
        <f t="shared" si="104"/>
        <v>22110</v>
      </c>
      <c r="G691" s="35">
        <f t="shared" si="105"/>
        <v>1308</v>
      </c>
      <c r="H691" s="11">
        <v>0</v>
      </c>
      <c r="I691" s="92">
        <v>0.15</v>
      </c>
      <c r="J691" s="38"/>
      <c r="K691" s="89">
        <f>0.15*P1_</f>
        <v>88830</v>
      </c>
      <c r="L691" s="43"/>
      <c r="M691" s="43"/>
    </row>
    <row r="692" spans="1:13" ht="15.75" x14ac:dyDescent="0.25">
      <c r="A692" s="14" t="s">
        <v>653</v>
      </c>
      <c r="B692" s="21" t="s">
        <v>654</v>
      </c>
      <c r="C692" s="22" t="s">
        <v>2203</v>
      </c>
      <c r="D692" s="27">
        <f t="shared" si="106"/>
        <v>118440</v>
      </c>
      <c r="E692" s="35">
        <f t="shared" si="103"/>
        <v>87216</v>
      </c>
      <c r="F692" s="35">
        <f t="shared" si="104"/>
        <v>29480</v>
      </c>
      <c r="G692" s="35">
        <f t="shared" si="105"/>
        <v>1744</v>
      </c>
      <c r="H692" s="11">
        <v>0</v>
      </c>
      <c r="I692" s="92">
        <v>0.2</v>
      </c>
      <c r="J692" s="38"/>
      <c r="K692" s="89">
        <f>0.2*P1_</f>
        <v>118440</v>
      </c>
      <c r="L692" s="43"/>
      <c r="M692" s="43"/>
    </row>
    <row r="693" spans="1:13" ht="15.75" x14ac:dyDescent="0.25">
      <c r="A693" s="14" t="s">
        <v>655</v>
      </c>
      <c r="B693" s="21" t="s">
        <v>52</v>
      </c>
      <c r="C693" s="22" t="s">
        <v>2204</v>
      </c>
      <c r="D693" s="27">
        <f t="shared" si="106"/>
        <v>59220</v>
      </c>
      <c r="E693" s="35">
        <f t="shared" si="103"/>
        <v>43608</v>
      </c>
      <c r="F693" s="35">
        <f t="shared" si="104"/>
        <v>14740</v>
      </c>
      <c r="G693" s="35">
        <f t="shared" si="105"/>
        <v>872</v>
      </c>
      <c r="H693" s="11">
        <v>0</v>
      </c>
      <c r="I693" s="92">
        <v>0.1</v>
      </c>
      <c r="J693" s="38"/>
      <c r="K693" s="89">
        <f>0.1*P1_</f>
        <v>59220</v>
      </c>
      <c r="L693" s="31"/>
    </row>
    <row r="694" spans="1:13" ht="15.75" x14ac:dyDescent="0.25">
      <c r="A694" s="14" t="s">
        <v>656</v>
      </c>
      <c r="B694" s="21" t="s">
        <v>24</v>
      </c>
      <c r="C694" s="22" t="s">
        <v>2205</v>
      </c>
      <c r="D694" s="27">
        <f t="shared" si="106"/>
        <v>6004</v>
      </c>
      <c r="E694" s="35">
        <f t="shared" si="103"/>
        <v>4421</v>
      </c>
      <c r="F694" s="35">
        <f t="shared" si="104"/>
        <v>1495</v>
      </c>
      <c r="G694" s="35">
        <f t="shared" si="105"/>
        <v>88</v>
      </c>
      <c r="H694" s="11">
        <v>0</v>
      </c>
      <c r="I694" s="92">
        <v>9.3749999999999997E-3</v>
      </c>
      <c r="J694" s="38"/>
      <c r="K694" s="89">
        <f>0.009375*P3_</f>
        <v>6004.125</v>
      </c>
      <c r="L694" s="31"/>
    </row>
    <row r="695" spans="1:13" ht="15.75" x14ac:dyDescent="0.25">
      <c r="A695" s="14" t="s">
        <v>657</v>
      </c>
      <c r="B695" s="21" t="s">
        <v>26</v>
      </c>
      <c r="C695" s="22" t="s">
        <v>2205</v>
      </c>
      <c r="D695" s="27">
        <f t="shared" si="106"/>
        <v>6004</v>
      </c>
      <c r="E695" s="35">
        <f t="shared" si="103"/>
        <v>4421</v>
      </c>
      <c r="F695" s="35">
        <f t="shared" si="104"/>
        <v>1495</v>
      </c>
      <c r="G695" s="35">
        <f t="shared" si="105"/>
        <v>88</v>
      </c>
      <c r="H695" s="11">
        <v>0</v>
      </c>
      <c r="I695" s="92">
        <v>9.3749999999999997E-3</v>
      </c>
      <c r="J695" s="38"/>
      <c r="K695" s="89">
        <f>0.009375*P3_</f>
        <v>6004.125</v>
      </c>
      <c r="L695" s="31"/>
    </row>
    <row r="696" spans="1:13" ht="15.75" x14ac:dyDescent="0.25">
      <c r="A696" s="14" t="s">
        <v>3157</v>
      </c>
      <c r="B696" s="21" t="s">
        <v>2799</v>
      </c>
      <c r="C696" s="22" t="s">
        <v>1987</v>
      </c>
      <c r="D696" s="27">
        <f t="shared" si="106"/>
        <v>443420</v>
      </c>
      <c r="E696" s="35">
        <f t="shared" si="103"/>
        <v>326524</v>
      </c>
      <c r="F696" s="35">
        <f t="shared" si="104"/>
        <v>110366</v>
      </c>
      <c r="G696" s="35">
        <f t="shared" si="105"/>
        <v>6530</v>
      </c>
      <c r="H696" s="11">
        <v>0</v>
      </c>
      <c r="I696" s="94">
        <v>1</v>
      </c>
      <c r="J696" s="38"/>
      <c r="K696" s="89">
        <f>P2_</f>
        <v>443420</v>
      </c>
      <c r="L696" s="31"/>
    </row>
    <row r="697" spans="1:13" ht="15.75" x14ac:dyDescent="0.25">
      <c r="A697" s="14" t="s">
        <v>3158</v>
      </c>
      <c r="B697" s="21" t="s">
        <v>2805</v>
      </c>
      <c r="C697" s="22" t="s">
        <v>3159</v>
      </c>
      <c r="D697" s="27">
        <f t="shared" si="106"/>
        <v>325110</v>
      </c>
      <c r="E697" s="35">
        <f t="shared" si="103"/>
        <v>239404</v>
      </c>
      <c r="F697" s="35">
        <f t="shared" si="104"/>
        <v>80918</v>
      </c>
      <c r="G697" s="35">
        <f t="shared" si="105"/>
        <v>4788</v>
      </c>
      <c r="H697" s="11">
        <v>0</v>
      </c>
      <c r="I697" s="94">
        <v>1</v>
      </c>
      <c r="J697" s="38"/>
      <c r="K697" s="89">
        <f>P4_</f>
        <v>325110</v>
      </c>
      <c r="L697" s="31"/>
    </row>
    <row r="698" spans="1:13" ht="15.75" x14ac:dyDescent="0.25">
      <c r="A698" s="14" t="s">
        <v>3160</v>
      </c>
      <c r="B698" s="21" t="s">
        <v>61</v>
      </c>
      <c r="C698" s="22" t="s">
        <v>3161</v>
      </c>
      <c r="D698" s="27">
        <f t="shared" si="106"/>
        <v>9640</v>
      </c>
      <c r="E698" s="35">
        <f t="shared" si="103"/>
        <v>7099</v>
      </c>
      <c r="F698" s="35">
        <f t="shared" si="104"/>
        <v>2399</v>
      </c>
      <c r="G698" s="35">
        <f t="shared" si="105"/>
        <v>142</v>
      </c>
      <c r="H698" s="11">
        <v>0</v>
      </c>
      <c r="I698" s="92">
        <f t="shared" ref="I698:I737" si="110">L698/40</f>
        <v>2.5000000000000001E-2</v>
      </c>
      <c r="J698" s="38"/>
      <c r="K698" s="89">
        <f t="shared" ref="K698:K737" si="111">M698*N1_</f>
        <v>9640</v>
      </c>
      <c r="L698" s="31">
        <v>1</v>
      </c>
      <c r="M698" s="31">
        <f>L698*40</f>
        <v>40</v>
      </c>
    </row>
    <row r="699" spans="1:13" ht="15.75" x14ac:dyDescent="0.25">
      <c r="A699" s="14" t="s">
        <v>3162</v>
      </c>
      <c r="B699" s="21" t="s">
        <v>63</v>
      </c>
      <c r="C699" s="22" t="s">
        <v>3163</v>
      </c>
      <c r="D699" s="27">
        <f t="shared" si="106"/>
        <v>19280</v>
      </c>
      <c r="E699" s="35">
        <f t="shared" si="103"/>
        <v>14197</v>
      </c>
      <c r="F699" s="35">
        <f t="shared" si="104"/>
        <v>4799</v>
      </c>
      <c r="G699" s="35">
        <f t="shared" si="105"/>
        <v>284</v>
      </c>
      <c r="H699" s="11">
        <v>0</v>
      </c>
      <c r="I699" s="92">
        <f t="shared" si="110"/>
        <v>0.05</v>
      </c>
      <c r="J699" s="38"/>
      <c r="K699" s="89">
        <f t="shared" si="111"/>
        <v>19280</v>
      </c>
      <c r="L699" s="31">
        <v>2</v>
      </c>
      <c r="M699" s="31">
        <f t="shared" ref="M699:M737" si="112">L699*40</f>
        <v>80</v>
      </c>
    </row>
    <row r="700" spans="1:13" ht="15.75" x14ac:dyDescent="0.25">
      <c r="A700" s="14" t="s">
        <v>3164</v>
      </c>
      <c r="B700" s="21" t="s">
        <v>65</v>
      </c>
      <c r="C700" s="22" t="s">
        <v>3165</v>
      </c>
      <c r="D700" s="27">
        <f t="shared" si="106"/>
        <v>28920</v>
      </c>
      <c r="E700" s="35">
        <f t="shared" si="103"/>
        <v>21296</v>
      </c>
      <c r="F700" s="35">
        <f t="shared" si="104"/>
        <v>7198</v>
      </c>
      <c r="G700" s="35">
        <f t="shared" si="105"/>
        <v>426</v>
      </c>
      <c r="H700" s="11">
        <v>0</v>
      </c>
      <c r="I700" s="92">
        <f t="shared" si="110"/>
        <v>7.4999999999999997E-2</v>
      </c>
      <c r="J700" s="38"/>
      <c r="K700" s="89">
        <f t="shared" si="111"/>
        <v>28920</v>
      </c>
      <c r="L700" s="31">
        <v>3</v>
      </c>
      <c r="M700" s="31">
        <f t="shared" si="112"/>
        <v>120</v>
      </c>
    </row>
    <row r="701" spans="1:13" ht="15.75" x14ac:dyDescent="0.25">
      <c r="A701" s="14" t="s">
        <v>3166</v>
      </c>
      <c r="B701" s="21" t="s">
        <v>379</v>
      </c>
      <c r="C701" s="22" t="s">
        <v>3167</v>
      </c>
      <c r="D701" s="27">
        <f t="shared" si="106"/>
        <v>38560</v>
      </c>
      <c r="E701" s="35">
        <f t="shared" si="103"/>
        <v>28395</v>
      </c>
      <c r="F701" s="35">
        <f t="shared" si="104"/>
        <v>9597</v>
      </c>
      <c r="G701" s="35">
        <f t="shared" si="105"/>
        <v>568</v>
      </c>
      <c r="H701" s="11">
        <v>0</v>
      </c>
      <c r="I701" s="92">
        <f t="shared" si="110"/>
        <v>0.1</v>
      </c>
      <c r="J701" s="38"/>
      <c r="K701" s="89">
        <f t="shared" si="111"/>
        <v>38560</v>
      </c>
      <c r="L701" s="31">
        <v>4</v>
      </c>
      <c r="M701" s="31">
        <f t="shared" si="112"/>
        <v>160</v>
      </c>
    </row>
    <row r="702" spans="1:13" ht="15.75" x14ac:dyDescent="0.25">
      <c r="A702" s="14" t="s">
        <v>3168</v>
      </c>
      <c r="B702" s="21" t="s">
        <v>381</v>
      </c>
      <c r="C702" s="22" t="s">
        <v>3169</v>
      </c>
      <c r="D702" s="27">
        <f t="shared" si="106"/>
        <v>48200</v>
      </c>
      <c r="E702" s="35">
        <f t="shared" si="103"/>
        <v>35493</v>
      </c>
      <c r="F702" s="35">
        <f t="shared" si="104"/>
        <v>11997</v>
      </c>
      <c r="G702" s="35">
        <f t="shared" si="105"/>
        <v>710</v>
      </c>
      <c r="H702" s="11">
        <v>0</v>
      </c>
      <c r="I702" s="92">
        <f t="shared" si="110"/>
        <v>0.125</v>
      </c>
      <c r="J702" s="38"/>
      <c r="K702" s="89">
        <f t="shared" si="111"/>
        <v>48200</v>
      </c>
      <c r="L702" s="31">
        <v>5</v>
      </c>
      <c r="M702" s="31">
        <f t="shared" si="112"/>
        <v>200</v>
      </c>
    </row>
    <row r="703" spans="1:13" ht="15.75" x14ac:dyDescent="0.25">
      <c r="A703" s="14" t="s">
        <v>3170</v>
      </c>
      <c r="B703" s="21" t="s">
        <v>383</v>
      </c>
      <c r="C703" s="22" t="s">
        <v>3171</v>
      </c>
      <c r="D703" s="27">
        <f t="shared" si="106"/>
        <v>57840</v>
      </c>
      <c r="E703" s="35">
        <f t="shared" si="103"/>
        <v>42592</v>
      </c>
      <c r="F703" s="35">
        <f t="shared" si="104"/>
        <v>14396</v>
      </c>
      <c r="G703" s="35">
        <f t="shared" si="105"/>
        <v>852</v>
      </c>
      <c r="H703" s="11">
        <v>0</v>
      </c>
      <c r="I703" s="92">
        <f t="shared" si="110"/>
        <v>0.15</v>
      </c>
      <c r="J703" s="38"/>
      <c r="K703" s="89">
        <f t="shared" si="111"/>
        <v>57840</v>
      </c>
      <c r="L703" s="31">
        <v>6</v>
      </c>
      <c r="M703" s="31">
        <f t="shared" si="112"/>
        <v>240</v>
      </c>
    </row>
    <row r="704" spans="1:13" ht="15.75" x14ac:dyDescent="0.25">
      <c r="A704" s="14" t="s">
        <v>3172</v>
      </c>
      <c r="B704" s="21" t="s">
        <v>385</v>
      </c>
      <c r="C704" s="22" t="s">
        <v>3173</v>
      </c>
      <c r="D704" s="27">
        <f t="shared" si="106"/>
        <v>67480</v>
      </c>
      <c r="E704" s="35">
        <f t="shared" si="103"/>
        <v>49691</v>
      </c>
      <c r="F704" s="35">
        <f t="shared" si="104"/>
        <v>16795</v>
      </c>
      <c r="G704" s="35">
        <f t="shared" si="105"/>
        <v>994</v>
      </c>
      <c r="H704" s="11">
        <v>0</v>
      </c>
      <c r="I704" s="92">
        <f t="shared" si="110"/>
        <v>0.17499999999999999</v>
      </c>
      <c r="J704" s="38"/>
      <c r="K704" s="89">
        <f t="shared" si="111"/>
        <v>67480</v>
      </c>
      <c r="L704" s="31">
        <v>7</v>
      </c>
      <c r="M704" s="31">
        <f t="shared" si="112"/>
        <v>280</v>
      </c>
    </row>
    <row r="705" spans="1:13" ht="15.75" x14ac:dyDescent="0.25">
      <c r="A705" s="14" t="s">
        <v>3174</v>
      </c>
      <c r="B705" s="21" t="s">
        <v>387</v>
      </c>
      <c r="C705" s="22" t="s">
        <v>3175</v>
      </c>
      <c r="D705" s="27">
        <f t="shared" si="106"/>
        <v>77120</v>
      </c>
      <c r="E705" s="35">
        <f t="shared" si="103"/>
        <v>56789</v>
      </c>
      <c r="F705" s="35">
        <f t="shared" si="104"/>
        <v>19195</v>
      </c>
      <c r="G705" s="35">
        <f t="shared" si="105"/>
        <v>1136</v>
      </c>
      <c r="H705" s="11">
        <v>0</v>
      </c>
      <c r="I705" s="92">
        <f t="shared" si="110"/>
        <v>0.2</v>
      </c>
      <c r="J705" s="38"/>
      <c r="K705" s="89">
        <f t="shared" si="111"/>
        <v>77120</v>
      </c>
      <c r="L705" s="31">
        <v>8</v>
      </c>
      <c r="M705" s="31">
        <f t="shared" si="112"/>
        <v>320</v>
      </c>
    </row>
    <row r="706" spans="1:13" ht="15.75" x14ac:dyDescent="0.25">
      <c r="A706" s="14" t="s">
        <v>3176</v>
      </c>
      <c r="B706" s="21" t="s">
        <v>389</v>
      </c>
      <c r="C706" s="22" t="s">
        <v>3177</v>
      </c>
      <c r="D706" s="27">
        <f t="shared" si="106"/>
        <v>86760</v>
      </c>
      <c r="E706" s="35">
        <f t="shared" si="103"/>
        <v>63888</v>
      </c>
      <c r="F706" s="35">
        <f t="shared" si="104"/>
        <v>21594</v>
      </c>
      <c r="G706" s="35">
        <f t="shared" si="105"/>
        <v>1278</v>
      </c>
      <c r="H706" s="11">
        <v>0</v>
      </c>
      <c r="I706" s="92">
        <f t="shared" si="110"/>
        <v>0.22500000000000001</v>
      </c>
      <c r="J706" s="38"/>
      <c r="K706" s="89">
        <f t="shared" si="111"/>
        <v>86760</v>
      </c>
      <c r="L706" s="31">
        <v>9</v>
      </c>
      <c r="M706" s="31">
        <f t="shared" si="112"/>
        <v>360</v>
      </c>
    </row>
    <row r="707" spans="1:13" ht="15.75" x14ac:dyDescent="0.25">
      <c r="A707" s="14" t="s">
        <v>3178</v>
      </c>
      <c r="B707" s="21" t="s">
        <v>391</v>
      </c>
      <c r="C707" s="22" t="s">
        <v>3179</v>
      </c>
      <c r="D707" s="27">
        <f t="shared" si="106"/>
        <v>96400</v>
      </c>
      <c r="E707" s="35">
        <f t="shared" ref="E707:E770" si="113">ROUND($D707*100/135.8,0)</f>
        <v>70987</v>
      </c>
      <c r="F707" s="35">
        <f t="shared" ref="F707:F770" si="114">D707-E707-G707</f>
        <v>23993</v>
      </c>
      <c r="G707" s="35">
        <f t="shared" ref="G707:G770" si="115">ROUND($D707*2/135.8,0)</f>
        <v>1420</v>
      </c>
      <c r="H707" s="11">
        <v>0</v>
      </c>
      <c r="I707" s="92">
        <f t="shared" si="110"/>
        <v>0.25</v>
      </c>
      <c r="J707" s="38"/>
      <c r="K707" s="89">
        <f t="shared" si="111"/>
        <v>96400</v>
      </c>
      <c r="L707" s="31">
        <v>10</v>
      </c>
      <c r="M707" s="31">
        <f t="shared" si="112"/>
        <v>400</v>
      </c>
    </row>
    <row r="708" spans="1:13" ht="15.75" x14ac:dyDescent="0.25">
      <c r="A708" s="14" t="s">
        <v>3180</v>
      </c>
      <c r="B708" s="21" t="s">
        <v>393</v>
      </c>
      <c r="C708" s="22" t="s">
        <v>3181</v>
      </c>
      <c r="D708" s="27">
        <f t="shared" si="106"/>
        <v>106040</v>
      </c>
      <c r="E708" s="35">
        <f t="shared" si="113"/>
        <v>78085</v>
      </c>
      <c r="F708" s="35">
        <f t="shared" si="114"/>
        <v>26393</v>
      </c>
      <c r="G708" s="35">
        <f t="shared" si="115"/>
        <v>1562</v>
      </c>
      <c r="H708" s="11">
        <v>0</v>
      </c>
      <c r="I708" s="92">
        <f t="shared" si="110"/>
        <v>0.27500000000000002</v>
      </c>
      <c r="J708" s="38"/>
      <c r="K708" s="89">
        <f t="shared" si="111"/>
        <v>106040</v>
      </c>
      <c r="L708" s="31">
        <v>11</v>
      </c>
      <c r="M708" s="31">
        <f t="shared" si="112"/>
        <v>440</v>
      </c>
    </row>
    <row r="709" spans="1:13" ht="15.75" x14ac:dyDescent="0.25">
      <c r="A709" s="14" t="s">
        <v>3182</v>
      </c>
      <c r="B709" s="21" t="s">
        <v>395</v>
      </c>
      <c r="C709" s="22" t="s">
        <v>3183</v>
      </c>
      <c r="D709" s="27">
        <f t="shared" si="106"/>
        <v>115680</v>
      </c>
      <c r="E709" s="35">
        <f t="shared" si="113"/>
        <v>85184</v>
      </c>
      <c r="F709" s="35">
        <f t="shared" si="114"/>
        <v>28792</v>
      </c>
      <c r="G709" s="35">
        <f t="shared" si="115"/>
        <v>1704</v>
      </c>
      <c r="H709" s="11">
        <v>0</v>
      </c>
      <c r="I709" s="92">
        <f t="shared" si="110"/>
        <v>0.3</v>
      </c>
      <c r="J709" s="38"/>
      <c r="K709" s="89">
        <f t="shared" si="111"/>
        <v>115680</v>
      </c>
      <c r="L709" s="31">
        <v>12</v>
      </c>
      <c r="M709" s="31">
        <f t="shared" si="112"/>
        <v>480</v>
      </c>
    </row>
    <row r="710" spans="1:13" ht="15.75" x14ac:dyDescent="0.25">
      <c r="A710" s="14" t="s">
        <v>3184</v>
      </c>
      <c r="B710" s="21" t="s">
        <v>397</v>
      </c>
      <c r="C710" s="22" t="s">
        <v>3185</v>
      </c>
      <c r="D710" s="27">
        <f t="shared" si="106"/>
        <v>125320</v>
      </c>
      <c r="E710" s="35">
        <f t="shared" si="113"/>
        <v>92283</v>
      </c>
      <c r="F710" s="35">
        <f t="shared" si="114"/>
        <v>31191</v>
      </c>
      <c r="G710" s="35">
        <f t="shared" si="115"/>
        <v>1846</v>
      </c>
      <c r="H710" s="11">
        <v>0</v>
      </c>
      <c r="I710" s="92">
        <f t="shared" si="110"/>
        <v>0.32500000000000001</v>
      </c>
      <c r="J710" s="38"/>
      <c r="K710" s="89">
        <f t="shared" si="111"/>
        <v>125320</v>
      </c>
      <c r="L710" s="31">
        <v>13</v>
      </c>
      <c r="M710" s="31">
        <f t="shared" si="112"/>
        <v>520</v>
      </c>
    </row>
    <row r="711" spans="1:13" ht="15.75" x14ac:dyDescent="0.25">
      <c r="A711" s="14" t="s">
        <v>3186</v>
      </c>
      <c r="B711" s="21" t="s">
        <v>399</v>
      </c>
      <c r="C711" s="22" t="s">
        <v>3187</v>
      </c>
      <c r="D711" s="27">
        <f t="shared" si="106"/>
        <v>134960</v>
      </c>
      <c r="E711" s="35">
        <f t="shared" si="113"/>
        <v>99381</v>
      </c>
      <c r="F711" s="35">
        <f t="shared" si="114"/>
        <v>33591</v>
      </c>
      <c r="G711" s="35">
        <f t="shared" si="115"/>
        <v>1988</v>
      </c>
      <c r="H711" s="11">
        <v>0</v>
      </c>
      <c r="I711" s="92">
        <f t="shared" si="110"/>
        <v>0.35</v>
      </c>
      <c r="J711" s="38"/>
      <c r="K711" s="89">
        <f t="shared" si="111"/>
        <v>134960</v>
      </c>
      <c r="L711" s="31">
        <v>14</v>
      </c>
      <c r="M711" s="31">
        <f t="shared" si="112"/>
        <v>560</v>
      </c>
    </row>
    <row r="712" spans="1:13" ht="15.75" x14ac:dyDescent="0.25">
      <c r="A712" s="14" t="s">
        <v>3188</v>
      </c>
      <c r="B712" s="21" t="s">
        <v>401</v>
      </c>
      <c r="C712" s="22" t="s">
        <v>3189</v>
      </c>
      <c r="D712" s="27">
        <f t="shared" si="106"/>
        <v>144600</v>
      </c>
      <c r="E712" s="35">
        <f t="shared" si="113"/>
        <v>106480</v>
      </c>
      <c r="F712" s="35">
        <f t="shared" si="114"/>
        <v>35990</v>
      </c>
      <c r="G712" s="35">
        <f t="shared" si="115"/>
        <v>2130</v>
      </c>
      <c r="H712" s="11">
        <v>0</v>
      </c>
      <c r="I712" s="92">
        <f t="shared" si="110"/>
        <v>0.375</v>
      </c>
      <c r="J712" s="38"/>
      <c r="K712" s="89">
        <f t="shared" si="111"/>
        <v>144600</v>
      </c>
      <c r="L712" s="31">
        <v>15</v>
      </c>
      <c r="M712" s="31">
        <f t="shared" si="112"/>
        <v>600</v>
      </c>
    </row>
    <row r="713" spans="1:13" ht="15.75" x14ac:dyDescent="0.25">
      <c r="A713" s="14" t="s">
        <v>3190</v>
      </c>
      <c r="B713" s="21" t="s">
        <v>403</v>
      </c>
      <c r="C713" s="22" t="s">
        <v>3191</v>
      </c>
      <c r="D713" s="27">
        <f t="shared" si="106"/>
        <v>154240</v>
      </c>
      <c r="E713" s="35">
        <f t="shared" si="113"/>
        <v>113579</v>
      </c>
      <c r="F713" s="35">
        <f t="shared" si="114"/>
        <v>38389</v>
      </c>
      <c r="G713" s="35">
        <f t="shared" si="115"/>
        <v>2272</v>
      </c>
      <c r="H713" s="11">
        <v>0</v>
      </c>
      <c r="I713" s="92">
        <f t="shared" si="110"/>
        <v>0.4</v>
      </c>
      <c r="J713" s="38"/>
      <c r="K713" s="89">
        <f t="shared" si="111"/>
        <v>154240</v>
      </c>
      <c r="L713" s="31">
        <v>16</v>
      </c>
      <c r="M713" s="31">
        <f t="shared" si="112"/>
        <v>640</v>
      </c>
    </row>
    <row r="714" spans="1:13" ht="15.75" x14ac:dyDescent="0.25">
      <c r="A714" s="14" t="s">
        <v>3192</v>
      </c>
      <c r="B714" s="21" t="s">
        <v>405</v>
      </c>
      <c r="C714" s="22" t="s">
        <v>3193</v>
      </c>
      <c r="D714" s="27">
        <f t="shared" si="106"/>
        <v>163880</v>
      </c>
      <c r="E714" s="35">
        <f t="shared" si="113"/>
        <v>120677</v>
      </c>
      <c r="F714" s="35">
        <f t="shared" si="114"/>
        <v>40789</v>
      </c>
      <c r="G714" s="35">
        <f t="shared" si="115"/>
        <v>2414</v>
      </c>
      <c r="H714" s="11">
        <v>0</v>
      </c>
      <c r="I714" s="92">
        <f t="shared" si="110"/>
        <v>0.42499999999999999</v>
      </c>
      <c r="J714" s="38"/>
      <c r="K714" s="89">
        <f t="shared" si="111"/>
        <v>163880</v>
      </c>
      <c r="L714" s="31">
        <v>17</v>
      </c>
      <c r="M714" s="31">
        <f t="shared" si="112"/>
        <v>680</v>
      </c>
    </row>
    <row r="715" spans="1:13" ht="15.75" x14ac:dyDescent="0.25">
      <c r="A715" s="14" t="s">
        <v>3194</v>
      </c>
      <c r="B715" s="21" t="s">
        <v>407</v>
      </c>
      <c r="C715" s="22" t="s">
        <v>3195</v>
      </c>
      <c r="D715" s="27">
        <f t="shared" si="106"/>
        <v>173520</v>
      </c>
      <c r="E715" s="35">
        <f t="shared" si="113"/>
        <v>127776</v>
      </c>
      <c r="F715" s="35">
        <f t="shared" si="114"/>
        <v>43188</v>
      </c>
      <c r="G715" s="35">
        <f t="shared" si="115"/>
        <v>2556</v>
      </c>
      <c r="H715" s="11">
        <v>0</v>
      </c>
      <c r="I715" s="92">
        <f t="shared" si="110"/>
        <v>0.45</v>
      </c>
      <c r="J715" s="38"/>
      <c r="K715" s="89">
        <f t="shared" si="111"/>
        <v>173520</v>
      </c>
      <c r="L715" s="31">
        <v>18</v>
      </c>
      <c r="M715" s="31">
        <f t="shared" si="112"/>
        <v>720</v>
      </c>
    </row>
    <row r="716" spans="1:13" ht="15.75" x14ac:dyDescent="0.25">
      <c r="A716" s="14" t="s">
        <v>3196</v>
      </c>
      <c r="B716" s="21" t="s">
        <v>409</v>
      </c>
      <c r="C716" s="22" t="s">
        <v>3197</v>
      </c>
      <c r="D716" s="27">
        <f t="shared" si="106"/>
        <v>183160</v>
      </c>
      <c r="E716" s="35">
        <f t="shared" si="113"/>
        <v>134875</v>
      </c>
      <c r="F716" s="35">
        <f t="shared" si="114"/>
        <v>45588</v>
      </c>
      <c r="G716" s="35">
        <f t="shared" si="115"/>
        <v>2697</v>
      </c>
      <c r="H716" s="11">
        <v>0</v>
      </c>
      <c r="I716" s="92">
        <f t="shared" si="110"/>
        <v>0.47499999999999998</v>
      </c>
      <c r="J716" s="38"/>
      <c r="K716" s="89">
        <f t="shared" si="111"/>
        <v>183160</v>
      </c>
      <c r="L716" s="31">
        <v>19</v>
      </c>
      <c r="M716" s="31">
        <f t="shared" si="112"/>
        <v>760</v>
      </c>
    </row>
    <row r="717" spans="1:13" ht="15.75" x14ac:dyDescent="0.25">
      <c r="A717" s="14" t="s">
        <v>3198</v>
      </c>
      <c r="B717" s="21" t="s">
        <v>411</v>
      </c>
      <c r="C717" s="22" t="s">
        <v>3199</v>
      </c>
      <c r="D717" s="27">
        <f t="shared" si="106"/>
        <v>192800</v>
      </c>
      <c r="E717" s="35">
        <f t="shared" si="113"/>
        <v>141973</v>
      </c>
      <c r="F717" s="35">
        <f t="shared" si="114"/>
        <v>47988</v>
      </c>
      <c r="G717" s="35">
        <f t="shared" si="115"/>
        <v>2839</v>
      </c>
      <c r="H717" s="11">
        <v>0</v>
      </c>
      <c r="I717" s="92">
        <f t="shared" si="110"/>
        <v>0.5</v>
      </c>
      <c r="J717" s="38"/>
      <c r="K717" s="89">
        <f t="shared" si="111"/>
        <v>192800</v>
      </c>
      <c r="L717" s="31">
        <v>20</v>
      </c>
      <c r="M717" s="31">
        <f t="shared" si="112"/>
        <v>800</v>
      </c>
    </row>
    <row r="718" spans="1:13" ht="15.75" x14ac:dyDescent="0.25">
      <c r="A718" s="14" t="s">
        <v>3200</v>
      </c>
      <c r="B718" s="21" t="s">
        <v>413</v>
      </c>
      <c r="C718" s="22" t="s">
        <v>3201</v>
      </c>
      <c r="D718" s="27">
        <f t="shared" si="106"/>
        <v>202440</v>
      </c>
      <c r="E718" s="35">
        <f t="shared" si="113"/>
        <v>149072</v>
      </c>
      <c r="F718" s="35">
        <f t="shared" si="114"/>
        <v>50387</v>
      </c>
      <c r="G718" s="35">
        <f t="shared" si="115"/>
        <v>2981</v>
      </c>
      <c r="H718" s="11">
        <v>0</v>
      </c>
      <c r="I718" s="92">
        <f t="shared" si="110"/>
        <v>0.52500000000000002</v>
      </c>
      <c r="J718" s="38"/>
      <c r="K718" s="89">
        <f t="shared" si="111"/>
        <v>202440</v>
      </c>
      <c r="L718" s="31">
        <v>21</v>
      </c>
      <c r="M718" s="31">
        <f t="shared" si="112"/>
        <v>840</v>
      </c>
    </row>
    <row r="719" spans="1:13" ht="15.75" x14ac:dyDescent="0.25">
      <c r="A719" s="14" t="s">
        <v>3202</v>
      </c>
      <c r="B719" s="21" t="s">
        <v>415</v>
      </c>
      <c r="C719" s="22" t="s">
        <v>3203</v>
      </c>
      <c r="D719" s="27">
        <f t="shared" si="106"/>
        <v>212080</v>
      </c>
      <c r="E719" s="35">
        <f t="shared" si="113"/>
        <v>156171</v>
      </c>
      <c r="F719" s="35">
        <f t="shared" si="114"/>
        <v>52786</v>
      </c>
      <c r="G719" s="35">
        <f t="shared" si="115"/>
        <v>3123</v>
      </c>
      <c r="H719" s="11">
        <v>0</v>
      </c>
      <c r="I719" s="92">
        <f t="shared" si="110"/>
        <v>0.55000000000000004</v>
      </c>
      <c r="J719" s="38"/>
      <c r="K719" s="89">
        <f t="shared" si="111"/>
        <v>212080</v>
      </c>
      <c r="L719" s="31">
        <v>22</v>
      </c>
      <c r="M719" s="31">
        <f t="shared" si="112"/>
        <v>880</v>
      </c>
    </row>
    <row r="720" spans="1:13" ht="15.75" x14ac:dyDescent="0.25">
      <c r="A720" s="14" t="s">
        <v>3204</v>
      </c>
      <c r="B720" s="21" t="s">
        <v>417</v>
      </c>
      <c r="C720" s="22" t="s">
        <v>3205</v>
      </c>
      <c r="D720" s="27">
        <f t="shared" si="106"/>
        <v>221720</v>
      </c>
      <c r="E720" s="35">
        <f t="shared" si="113"/>
        <v>163270</v>
      </c>
      <c r="F720" s="35">
        <f t="shared" si="114"/>
        <v>55185</v>
      </c>
      <c r="G720" s="35">
        <f t="shared" si="115"/>
        <v>3265</v>
      </c>
      <c r="H720" s="11">
        <v>0</v>
      </c>
      <c r="I720" s="92">
        <f t="shared" si="110"/>
        <v>0.57499999999999996</v>
      </c>
      <c r="J720" s="38"/>
      <c r="K720" s="89">
        <f t="shared" si="111"/>
        <v>221720</v>
      </c>
      <c r="L720" s="31">
        <v>23</v>
      </c>
      <c r="M720" s="31">
        <f t="shared" si="112"/>
        <v>920</v>
      </c>
    </row>
    <row r="721" spans="1:13" ht="15.75" x14ac:dyDescent="0.25">
      <c r="A721" s="14" t="s">
        <v>3206</v>
      </c>
      <c r="B721" s="21" t="s">
        <v>419</v>
      </c>
      <c r="C721" s="22" t="s">
        <v>3207</v>
      </c>
      <c r="D721" s="27">
        <f t="shared" si="106"/>
        <v>231360</v>
      </c>
      <c r="E721" s="35">
        <f t="shared" si="113"/>
        <v>170368</v>
      </c>
      <c r="F721" s="35">
        <f t="shared" si="114"/>
        <v>57585</v>
      </c>
      <c r="G721" s="35">
        <f t="shared" si="115"/>
        <v>3407</v>
      </c>
      <c r="H721" s="11">
        <v>0</v>
      </c>
      <c r="I721" s="92">
        <f t="shared" si="110"/>
        <v>0.6</v>
      </c>
      <c r="J721" s="38"/>
      <c r="K721" s="89">
        <f t="shared" si="111"/>
        <v>231360</v>
      </c>
      <c r="L721" s="31">
        <v>24</v>
      </c>
      <c r="M721" s="31">
        <f t="shared" si="112"/>
        <v>960</v>
      </c>
    </row>
    <row r="722" spans="1:13" ht="15.75" x14ac:dyDescent="0.25">
      <c r="A722" s="14" t="s">
        <v>3208</v>
      </c>
      <c r="B722" s="21" t="s">
        <v>421</v>
      </c>
      <c r="C722" s="22" t="s">
        <v>3209</v>
      </c>
      <c r="D722" s="27">
        <f t="shared" si="106"/>
        <v>241000</v>
      </c>
      <c r="E722" s="35">
        <f t="shared" si="113"/>
        <v>177467</v>
      </c>
      <c r="F722" s="35">
        <f t="shared" si="114"/>
        <v>59984</v>
      </c>
      <c r="G722" s="35">
        <f t="shared" si="115"/>
        <v>3549</v>
      </c>
      <c r="H722" s="11">
        <v>0</v>
      </c>
      <c r="I722" s="92">
        <f t="shared" si="110"/>
        <v>0.625</v>
      </c>
      <c r="J722" s="38"/>
      <c r="K722" s="89">
        <f t="shared" si="111"/>
        <v>241000</v>
      </c>
      <c r="L722" s="31">
        <v>25</v>
      </c>
      <c r="M722" s="31">
        <f t="shared" si="112"/>
        <v>1000</v>
      </c>
    </row>
    <row r="723" spans="1:13" ht="15.75" x14ac:dyDescent="0.25">
      <c r="A723" s="14" t="s">
        <v>3210</v>
      </c>
      <c r="B723" s="21" t="s">
        <v>423</v>
      </c>
      <c r="C723" s="22" t="s">
        <v>3211</v>
      </c>
      <c r="D723" s="27">
        <f t="shared" si="106"/>
        <v>250640</v>
      </c>
      <c r="E723" s="35">
        <f t="shared" si="113"/>
        <v>184566</v>
      </c>
      <c r="F723" s="35">
        <f t="shared" si="114"/>
        <v>62383</v>
      </c>
      <c r="G723" s="35">
        <f t="shared" si="115"/>
        <v>3691</v>
      </c>
      <c r="H723" s="11">
        <v>0</v>
      </c>
      <c r="I723" s="92">
        <f t="shared" si="110"/>
        <v>0.65</v>
      </c>
      <c r="J723" s="38"/>
      <c r="K723" s="89">
        <f t="shared" si="111"/>
        <v>250640</v>
      </c>
      <c r="L723" s="31">
        <v>26</v>
      </c>
      <c r="M723" s="31">
        <f t="shared" si="112"/>
        <v>1040</v>
      </c>
    </row>
    <row r="724" spans="1:13" ht="15.75" x14ac:dyDescent="0.25">
      <c r="A724" s="14" t="s">
        <v>3212</v>
      </c>
      <c r="B724" s="21" t="s">
        <v>425</v>
      </c>
      <c r="C724" s="22" t="s">
        <v>3213</v>
      </c>
      <c r="D724" s="27">
        <f t="shared" si="106"/>
        <v>260280</v>
      </c>
      <c r="E724" s="35">
        <f t="shared" si="113"/>
        <v>191664</v>
      </c>
      <c r="F724" s="35">
        <f t="shared" si="114"/>
        <v>64783</v>
      </c>
      <c r="G724" s="35">
        <f t="shared" si="115"/>
        <v>3833</v>
      </c>
      <c r="H724" s="11">
        <v>0</v>
      </c>
      <c r="I724" s="92">
        <f t="shared" si="110"/>
        <v>0.67500000000000004</v>
      </c>
      <c r="J724" s="38"/>
      <c r="K724" s="89">
        <f t="shared" si="111"/>
        <v>260280</v>
      </c>
      <c r="L724" s="31">
        <v>27</v>
      </c>
      <c r="M724" s="31">
        <f t="shared" si="112"/>
        <v>1080</v>
      </c>
    </row>
    <row r="725" spans="1:13" ht="15.75" x14ac:dyDescent="0.25">
      <c r="A725" s="14" t="s">
        <v>3214</v>
      </c>
      <c r="B725" s="21" t="s">
        <v>427</v>
      </c>
      <c r="C725" s="22" t="s">
        <v>3215</v>
      </c>
      <c r="D725" s="27">
        <f t="shared" ref="D725:D788" si="116">ROUND(K725,0)</f>
        <v>269920</v>
      </c>
      <c r="E725" s="35">
        <f t="shared" si="113"/>
        <v>198763</v>
      </c>
      <c r="F725" s="35">
        <f t="shared" si="114"/>
        <v>67182</v>
      </c>
      <c r="G725" s="35">
        <f t="shared" si="115"/>
        <v>3975</v>
      </c>
      <c r="H725" s="11">
        <v>0</v>
      </c>
      <c r="I725" s="92">
        <f t="shared" si="110"/>
        <v>0.7</v>
      </c>
      <c r="J725" s="38"/>
      <c r="K725" s="89">
        <f t="shared" si="111"/>
        <v>269920</v>
      </c>
      <c r="L725" s="31">
        <v>28</v>
      </c>
      <c r="M725" s="31">
        <f t="shared" si="112"/>
        <v>1120</v>
      </c>
    </row>
    <row r="726" spans="1:13" ht="15.75" x14ac:dyDescent="0.25">
      <c r="A726" s="14" t="s">
        <v>3216</v>
      </c>
      <c r="B726" s="21" t="s">
        <v>429</v>
      </c>
      <c r="C726" s="22" t="s">
        <v>3217</v>
      </c>
      <c r="D726" s="27">
        <f t="shared" si="116"/>
        <v>279560</v>
      </c>
      <c r="E726" s="35">
        <f t="shared" si="113"/>
        <v>205862</v>
      </c>
      <c r="F726" s="35">
        <f t="shared" si="114"/>
        <v>69581</v>
      </c>
      <c r="G726" s="35">
        <f t="shared" si="115"/>
        <v>4117</v>
      </c>
      <c r="H726" s="11">
        <v>0</v>
      </c>
      <c r="I726" s="92">
        <f t="shared" si="110"/>
        <v>0.72499999999999998</v>
      </c>
      <c r="J726" s="38"/>
      <c r="K726" s="89">
        <f t="shared" si="111"/>
        <v>279560</v>
      </c>
      <c r="L726" s="31">
        <v>29</v>
      </c>
      <c r="M726" s="31">
        <f t="shared" si="112"/>
        <v>1160</v>
      </c>
    </row>
    <row r="727" spans="1:13" ht="15.75" x14ac:dyDescent="0.25">
      <c r="A727" s="14" t="s">
        <v>3218</v>
      </c>
      <c r="B727" s="21" t="s">
        <v>431</v>
      </c>
      <c r="C727" s="22" t="s">
        <v>3219</v>
      </c>
      <c r="D727" s="27">
        <f t="shared" si="116"/>
        <v>289200</v>
      </c>
      <c r="E727" s="35">
        <f t="shared" si="113"/>
        <v>212960</v>
      </c>
      <c r="F727" s="35">
        <f t="shared" si="114"/>
        <v>71981</v>
      </c>
      <c r="G727" s="35">
        <f t="shared" si="115"/>
        <v>4259</v>
      </c>
      <c r="H727" s="11">
        <v>0</v>
      </c>
      <c r="I727" s="92">
        <f t="shared" si="110"/>
        <v>0.75</v>
      </c>
      <c r="J727" s="38"/>
      <c r="K727" s="89">
        <f t="shared" si="111"/>
        <v>289200</v>
      </c>
      <c r="L727" s="31">
        <v>30</v>
      </c>
      <c r="M727" s="31">
        <f t="shared" si="112"/>
        <v>1200</v>
      </c>
    </row>
    <row r="728" spans="1:13" ht="15.75" x14ac:dyDescent="0.25">
      <c r="A728" s="14" t="s">
        <v>3220</v>
      </c>
      <c r="B728" s="21" t="s">
        <v>433</v>
      </c>
      <c r="C728" s="22" t="s">
        <v>3221</v>
      </c>
      <c r="D728" s="27">
        <f t="shared" si="116"/>
        <v>298840</v>
      </c>
      <c r="E728" s="35">
        <f t="shared" si="113"/>
        <v>220059</v>
      </c>
      <c r="F728" s="35">
        <f t="shared" si="114"/>
        <v>74380</v>
      </c>
      <c r="G728" s="35">
        <f t="shared" si="115"/>
        <v>4401</v>
      </c>
      <c r="H728" s="11">
        <v>0</v>
      </c>
      <c r="I728" s="92">
        <f t="shared" si="110"/>
        <v>0.77500000000000002</v>
      </c>
      <c r="J728" s="38"/>
      <c r="K728" s="89">
        <f t="shared" si="111"/>
        <v>298840</v>
      </c>
      <c r="L728" s="31">
        <v>31</v>
      </c>
      <c r="M728" s="31">
        <f t="shared" si="112"/>
        <v>1240</v>
      </c>
    </row>
    <row r="729" spans="1:13" ht="15.75" x14ac:dyDescent="0.25">
      <c r="A729" s="14" t="s">
        <v>3222</v>
      </c>
      <c r="B729" s="21" t="s">
        <v>435</v>
      </c>
      <c r="C729" s="22" t="s">
        <v>3223</v>
      </c>
      <c r="D729" s="27">
        <f t="shared" si="116"/>
        <v>308480</v>
      </c>
      <c r="E729" s="35">
        <f t="shared" si="113"/>
        <v>227158</v>
      </c>
      <c r="F729" s="35">
        <f t="shared" si="114"/>
        <v>76779</v>
      </c>
      <c r="G729" s="35">
        <f t="shared" si="115"/>
        <v>4543</v>
      </c>
      <c r="H729" s="11">
        <v>0</v>
      </c>
      <c r="I729" s="92">
        <f t="shared" si="110"/>
        <v>0.8</v>
      </c>
      <c r="J729" s="38"/>
      <c r="K729" s="89">
        <f t="shared" si="111"/>
        <v>308480</v>
      </c>
      <c r="L729" s="31">
        <v>32</v>
      </c>
      <c r="M729" s="31">
        <f t="shared" si="112"/>
        <v>1280</v>
      </c>
    </row>
    <row r="730" spans="1:13" ht="15.75" x14ac:dyDescent="0.25">
      <c r="A730" s="14" t="s">
        <v>3224</v>
      </c>
      <c r="B730" s="21" t="s">
        <v>437</v>
      </c>
      <c r="C730" s="22" t="s">
        <v>3225</v>
      </c>
      <c r="D730" s="27">
        <f t="shared" si="116"/>
        <v>318120</v>
      </c>
      <c r="E730" s="35">
        <f t="shared" si="113"/>
        <v>234256</v>
      </c>
      <c r="F730" s="35">
        <f t="shared" si="114"/>
        <v>79179</v>
      </c>
      <c r="G730" s="35">
        <f t="shared" si="115"/>
        <v>4685</v>
      </c>
      <c r="H730" s="11">
        <v>0</v>
      </c>
      <c r="I730" s="92">
        <f t="shared" si="110"/>
        <v>0.82499999999999996</v>
      </c>
      <c r="J730" s="38"/>
      <c r="K730" s="89">
        <f t="shared" si="111"/>
        <v>318120</v>
      </c>
      <c r="L730" s="31">
        <v>33</v>
      </c>
      <c r="M730" s="31">
        <f t="shared" si="112"/>
        <v>1320</v>
      </c>
    </row>
    <row r="731" spans="1:13" ht="15.75" x14ac:dyDescent="0.25">
      <c r="A731" s="14" t="s">
        <v>3226</v>
      </c>
      <c r="B731" s="21" t="s">
        <v>439</v>
      </c>
      <c r="C731" s="22" t="s">
        <v>3227</v>
      </c>
      <c r="D731" s="27">
        <f t="shared" si="116"/>
        <v>327760</v>
      </c>
      <c r="E731" s="35">
        <f t="shared" si="113"/>
        <v>241355</v>
      </c>
      <c r="F731" s="35">
        <f t="shared" si="114"/>
        <v>81578</v>
      </c>
      <c r="G731" s="35">
        <f t="shared" si="115"/>
        <v>4827</v>
      </c>
      <c r="H731" s="11">
        <v>0</v>
      </c>
      <c r="I731" s="92">
        <f t="shared" si="110"/>
        <v>0.85</v>
      </c>
      <c r="J731" s="38"/>
      <c r="K731" s="89">
        <f t="shared" si="111"/>
        <v>327760</v>
      </c>
      <c r="L731" s="31">
        <v>34</v>
      </c>
      <c r="M731" s="31">
        <f t="shared" si="112"/>
        <v>1360</v>
      </c>
    </row>
    <row r="732" spans="1:13" ht="15.75" x14ac:dyDescent="0.25">
      <c r="A732" s="14" t="s">
        <v>3228</v>
      </c>
      <c r="B732" s="21" t="s">
        <v>441</v>
      </c>
      <c r="C732" s="22" t="s">
        <v>3229</v>
      </c>
      <c r="D732" s="27">
        <f t="shared" si="116"/>
        <v>337400</v>
      </c>
      <c r="E732" s="35">
        <f t="shared" si="113"/>
        <v>248454</v>
      </c>
      <c r="F732" s="35">
        <f t="shared" si="114"/>
        <v>83977</v>
      </c>
      <c r="G732" s="35">
        <f t="shared" si="115"/>
        <v>4969</v>
      </c>
      <c r="H732" s="11">
        <v>0</v>
      </c>
      <c r="I732" s="92">
        <f t="shared" si="110"/>
        <v>0.875</v>
      </c>
      <c r="J732" s="38"/>
      <c r="K732" s="89">
        <f t="shared" si="111"/>
        <v>337400</v>
      </c>
      <c r="L732" s="31">
        <v>35</v>
      </c>
      <c r="M732" s="31">
        <f t="shared" si="112"/>
        <v>1400</v>
      </c>
    </row>
    <row r="733" spans="1:13" ht="15.75" x14ac:dyDescent="0.25">
      <c r="A733" s="14" t="s">
        <v>3230</v>
      </c>
      <c r="B733" s="21" t="s">
        <v>443</v>
      </c>
      <c r="C733" s="22" t="s">
        <v>3231</v>
      </c>
      <c r="D733" s="27">
        <f t="shared" si="116"/>
        <v>347040</v>
      </c>
      <c r="E733" s="35">
        <f t="shared" si="113"/>
        <v>255552</v>
      </c>
      <c r="F733" s="35">
        <f t="shared" si="114"/>
        <v>86377</v>
      </c>
      <c r="G733" s="35">
        <f t="shared" si="115"/>
        <v>5111</v>
      </c>
      <c r="H733" s="11">
        <v>0</v>
      </c>
      <c r="I733" s="92">
        <f t="shared" si="110"/>
        <v>0.9</v>
      </c>
      <c r="J733" s="38"/>
      <c r="K733" s="89">
        <f t="shared" si="111"/>
        <v>347040</v>
      </c>
      <c r="L733" s="31">
        <v>36</v>
      </c>
      <c r="M733" s="31">
        <f t="shared" si="112"/>
        <v>1440</v>
      </c>
    </row>
    <row r="734" spans="1:13" ht="15.75" x14ac:dyDescent="0.25">
      <c r="A734" s="14" t="s">
        <v>3232</v>
      </c>
      <c r="B734" s="21" t="s">
        <v>445</v>
      </c>
      <c r="C734" s="22" t="s">
        <v>3233</v>
      </c>
      <c r="D734" s="27">
        <f t="shared" si="116"/>
        <v>356680</v>
      </c>
      <c r="E734" s="35">
        <f t="shared" si="113"/>
        <v>262651</v>
      </c>
      <c r="F734" s="35">
        <f t="shared" si="114"/>
        <v>88776</v>
      </c>
      <c r="G734" s="35">
        <f t="shared" si="115"/>
        <v>5253</v>
      </c>
      <c r="H734" s="11">
        <v>0</v>
      </c>
      <c r="I734" s="92">
        <f t="shared" si="110"/>
        <v>0.92500000000000004</v>
      </c>
      <c r="J734" s="38"/>
      <c r="K734" s="89">
        <f t="shared" si="111"/>
        <v>356680</v>
      </c>
      <c r="L734" s="31">
        <v>37</v>
      </c>
      <c r="M734" s="31">
        <f t="shared" si="112"/>
        <v>1480</v>
      </c>
    </row>
    <row r="735" spans="1:13" ht="15.75" x14ac:dyDescent="0.25">
      <c r="A735" s="14" t="s">
        <v>3234</v>
      </c>
      <c r="B735" s="21" t="s">
        <v>447</v>
      </c>
      <c r="C735" s="22" t="s">
        <v>3235</v>
      </c>
      <c r="D735" s="27">
        <f t="shared" si="116"/>
        <v>366320</v>
      </c>
      <c r="E735" s="35">
        <f t="shared" si="113"/>
        <v>269750</v>
      </c>
      <c r="F735" s="35">
        <f t="shared" si="114"/>
        <v>91175</v>
      </c>
      <c r="G735" s="35">
        <f t="shared" si="115"/>
        <v>5395</v>
      </c>
      <c r="H735" s="11">
        <v>0</v>
      </c>
      <c r="I735" s="92">
        <f t="shared" si="110"/>
        <v>0.95</v>
      </c>
      <c r="J735" s="38"/>
      <c r="K735" s="89">
        <f t="shared" si="111"/>
        <v>366320</v>
      </c>
      <c r="L735" s="31">
        <v>38</v>
      </c>
      <c r="M735" s="31">
        <f t="shared" si="112"/>
        <v>1520</v>
      </c>
    </row>
    <row r="736" spans="1:13" ht="15.75" x14ac:dyDescent="0.25">
      <c r="A736" s="14" t="s">
        <v>3236</v>
      </c>
      <c r="B736" s="21" t="s">
        <v>449</v>
      </c>
      <c r="C736" s="22" t="s">
        <v>3237</v>
      </c>
      <c r="D736" s="27">
        <f t="shared" si="116"/>
        <v>375960</v>
      </c>
      <c r="E736" s="35">
        <f t="shared" si="113"/>
        <v>276848</v>
      </c>
      <c r="F736" s="35">
        <f t="shared" si="114"/>
        <v>93575</v>
      </c>
      <c r="G736" s="35">
        <f t="shared" si="115"/>
        <v>5537</v>
      </c>
      <c r="H736" s="11">
        <v>0</v>
      </c>
      <c r="I736" s="92">
        <f t="shared" si="110"/>
        <v>0.97499999999999998</v>
      </c>
      <c r="J736" s="38"/>
      <c r="K736" s="89">
        <f t="shared" si="111"/>
        <v>375960</v>
      </c>
      <c r="L736" s="31">
        <v>39</v>
      </c>
      <c r="M736" s="31">
        <f t="shared" si="112"/>
        <v>1560</v>
      </c>
    </row>
    <row r="737" spans="1:13" ht="15.75" x14ac:dyDescent="0.25">
      <c r="A737" s="14" t="s">
        <v>3238</v>
      </c>
      <c r="B737" s="21" t="s">
        <v>451</v>
      </c>
      <c r="C737" s="22" t="s">
        <v>3239</v>
      </c>
      <c r="D737" s="27">
        <f t="shared" si="116"/>
        <v>385600</v>
      </c>
      <c r="E737" s="35">
        <f t="shared" si="113"/>
        <v>283947</v>
      </c>
      <c r="F737" s="35">
        <f t="shared" si="114"/>
        <v>95974</v>
      </c>
      <c r="G737" s="35">
        <f t="shared" si="115"/>
        <v>5679</v>
      </c>
      <c r="H737" s="11">
        <v>0</v>
      </c>
      <c r="I737" s="92">
        <f t="shared" si="110"/>
        <v>1</v>
      </c>
      <c r="J737" s="38"/>
      <c r="K737" s="89">
        <f t="shared" si="111"/>
        <v>385600</v>
      </c>
      <c r="L737" s="31">
        <v>40</v>
      </c>
      <c r="M737" s="31">
        <f t="shared" si="112"/>
        <v>1600</v>
      </c>
    </row>
    <row r="738" spans="1:13" ht="15.75" x14ac:dyDescent="0.25">
      <c r="A738" s="14" t="s">
        <v>3240</v>
      </c>
      <c r="B738" s="21" t="s">
        <v>454</v>
      </c>
      <c r="C738" s="22" t="s">
        <v>3241</v>
      </c>
      <c r="D738" s="27">
        <f t="shared" si="116"/>
        <v>592200</v>
      </c>
      <c r="E738" s="35">
        <f t="shared" si="113"/>
        <v>436082</v>
      </c>
      <c r="F738" s="35">
        <f t="shared" si="114"/>
        <v>147396</v>
      </c>
      <c r="G738" s="35">
        <f t="shared" si="115"/>
        <v>8722</v>
      </c>
      <c r="H738" s="11">
        <v>0</v>
      </c>
      <c r="I738" s="94">
        <v>1</v>
      </c>
      <c r="J738" s="38"/>
      <c r="K738" s="89">
        <f>P1_</f>
        <v>592200</v>
      </c>
      <c r="L738" s="31"/>
    </row>
    <row r="739" spans="1:13" ht="15.75" x14ac:dyDescent="0.25">
      <c r="A739" s="14" t="s">
        <v>3242</v>
      </c>
      <c r="B739" s="21" t="s">
        <v>366</v>
      </c>
      <c r="C739" s="22" t="s">
        <v>3243</v>
      </c>
      <c r="D739" s="27">
        <f t="shared" si="116"/>
        <v>320220</v>
      </c>
      <c r="E739" s="35">
        <f t="shared" si="113"/>
        <v>235803</v>
      </c>
      <c r="F739" s="35">
        <f t="shared" si="114"/>
        <v>79701</v>
      </c>
      <c r="G739" s="35">
        <f t="shared" si="115"/>
        <v>4716</v>
      </c>
      <c r="H739" s="11">
        <v>0</v>
      </c>
      <c r="I739" s="94">
        <v>0.5</v>
      </c>
      <c r="J739" s="38"/>
      <c r="K739" s="89">
        <f>I739*P3_</f>
        <v>320220</v>
      </c>
      <c r="L739" s="31"/>
    </row>
    <row r="740" spans="1:13" ht="15.75" x14ac:dyDescent="0.25">
      <c r="A740" s="14" t="s">
        <v>3244</v>
      </c>
      <c r="B740" s="21" t="s">
        <v>1627</v>
      </c>
      <c r="C740" s="22" t="s">
        <v>3245</v>
      </c>
      <c r="D740" s="27">
        <f t="shared" si="116"/>
        <v>9640</v>
      </c>
      <c r="E740" s="35">
        <f t="shared" si="113"/>
        <v>7099</v>
      </c>
      <c r="F740" s="35">
        <f t="shared" si="114"/>
        <v>2399</v>
      </c>
      <c r="G740" s="35">
        <f t="shared" si="115"/>
        <v>142</v>
      </c>
      <c r="H740" s="11">
        <v>0</v>
      </c>
      <c r="I740" s="92">
        <f t="shared" ref="I740:I803" si="117">L740/40</f>
        <v>2.5000000000000001E-2</v>
      </c>
      <c r="J740" s="38"/>
      <c r="K740" s="89">
        <f t="shared" ref="K740:K803" si="118">M740*N1_</f>
        <v>9640</v>
      </c>
      <c r="L740" s="31">
        <v>1</v>
      </c>
      <c r="M740" s="31">
        <f>L740*40</f>
        <v>40</v>
      </c>
    </row>
    <row r="741" spans="1:13" ht="15.75" x14ac:dyDescent="0.25">
      <c r="A741" s="14" t="s">
        <v>3246</v>
      </c>
      <c r="B741" s="21" t="s">
        <v>1630</v>
      </c>
      <c r="C741" s="22" t="s">
        <v>3247</v>
      </c>
      <c r="D741" s="27">
        <f t="shared" si="116"/>
        <v>19280</v>
      </c>
      <c r="E741" s="35">
        <f t="shared" si="113"/>
        <v>14197</v>
      </c>
      <c r="F741" s="35">
        <f t="shared" si="114"/>
        <v>4799</v>
      </c>
      <c r="G741" s="35">
        <f t="shared" si="115"/>
        <v>284</v>
      </c>
      <c r="H741" s="11">
        <v>0</v>
      </c>
      <c r="I741" s="92">
        <f t="shared" si="117"/>
        <v>0.05</v>
      </c>
      <c r="J741" s="38"/>
      <c r="K741" s="89">
        <f t="shared" si="118"/>
        <v>19280</v>
      </c>
      <c r="L741" s="31">
        <v>2</v>
      </c>
      <c r="M741" s="31">
        <f t="shared" ref="M741:M779" si="119">L741*40</f>
        <v>80</v>
      </c>
    </row>
    <row r="742" spans="1:13" ht="15.75" x14ac:dyDescent="0.25">
      <c r="A742" s="14" t="s">
        <v>3248</v>
      </c>
      <c r="B742" s="21" t="s">
        <v>1633</v>
      </c>
      <c r="C742" s="22" t="s">
        <v>3249</v>
      </c>
      <c r="D742" s="27">
        <f t="shared" si="116"/>
        <v>28920</v>
      </c>
      <c r="E742" s="35">
        <f t="shared" si="113"/>
        <v>21296</v>
      </c>
      <c r="F742" s="35">
        <f t="shared" si="114"/>
        <v>7198</v>
      </c>
      <c r="G742" s="35">
        <f t="shared" si="115"/>
        <v>426</v>
      </c>
      <c r="H742" s="11">
        <v>0</v>
      </c>
      <c r="I742" s="92">
        <f t="shared" si="117"/>
        <v>7.4999999999999997E-2</v>
      </c>
      <c r="J742" s="38"/>
      <c r="K742" s="89">
        <f t="shared" si="118"/>
        <v>28920</v>
      </c>
      <c r="L742" s="31">
        <v>3</v>
      </c>
      <c r="M742" s="31">
        <f t="shared" si="119"/>
        <v>120</v>
      </c>
    </row>
    <row r="743" spans="1:13" ht="15.75" x14ac:dyDescent="0.25">
      <c r="A743" s="14" t="s">
        <v>3250</v>
      </c>
      <c r="B743" s="21" t="s">
        <v>1636</v>
      </c>
      <c r="C743" s="22" t="s">
        <v>3251</v>
      </c>
      <c r="D743" s="27">
        <f t="shared" si="116"/>
        <v>38560</v>
      </c>
      <c r="E743" s="35">
        <f t="shared" si="113"/>
        <v>28395</v>
      </c>
      <c r="F743" s="35">
        <f t="shared" si="114"/>
        <v>9597</v>
      </c>
      <c r="G743" s="35">
        <f t="shared" si="115"/>
        <v>568</v>
      </c>
      <c r="H743" s="11">
        <v>0</v>
      </c>
      <c r="I743" s="92">
        <f t="shared" si="117"/>
        <v>0.1</v>
      </c>
      <c r="J743" s="38"/>
      <c r="K743" s="89">
        <f t="shared" si="118"/>
        <v>38560</v>
      </c>
      <c r="L743" s="31">
        <v>4</v>
      </c>
      <c r="M743" s="31">
        <f t="shared" si="119"/>
        <v>160</v>
      </c>
    </row>
    <row r="744" spans="1:13" ht="15.75" x14ac:dyDescent="0.25">
      <c r="A744" s="14" t="s">
        <v>3252</v>
      </c>
      <c r="B744" s="21" t="s">
        <v>1639</v>
      </c>
      <c r="C744" s="22" t="s">
        <v>3253</v>
      </c>
      <c r="D744" s="27">
        <f t="shared" si="116"/>
        <v>48200</v>
      </c>
      <c r="E744" s="35">
        <f t="shared" si="113"/>
        <v>35493</v>
      </c>
      <c r="F744" s="35">
        <f t="shared" si="114"/>
        <v>11997</v>
      </c>
      <c r="G744" s="35">
        <f t="shared" si="115"/>
        <v>710</v>
      </c>
      <c r="H744" s="11">
        <v>0</v>
      </c>
      <c r="I744" s="92">
        <f t="shared" si="117"/>
        <v>0.125</v>
      </c>
      <c r="J744" s="38"/>
      <c r="K744" s="89">
        <f t="shared" si="118"/>
        <v>48200</v>
      </c>
      <c r="L744" s="31">
        <v>5</v>
      </c>
      <c r="M744" s="31">
        <f t="shared" si="119"/>
        <v>200</v>
      </c>
    </row>
    <row r="745" spans="1:13" ht="15.75" x14ac:dyDescent="0.25">
      <c r="A745" s="14" t="s">
        <v>3254</v>
      </c>
      <c r="B745" s="21" t="s">
        <v>1642</v>
      </c>
      <c r="C745" s="22" t="s">
        <v>3255</v>
      </c>
      <c r="D745" s="27">
        <f t="shared" si="116"/>
        <v>57840</v>
      </c>
      <c r="E745" s="35">
        <f t="shared" si="113"/>
        <v>42592</v>
      </c>
      <c r="F745" s="35">
        <f t="shared" si="114"/>
        <v>14396</v>
      </c>
      <c r="G745" s="35">
        <f t="shared" si="115"/>
        <v>852</v>
      </c>
      <c r="H745" s="11">
        <v>0</v>
      </c>
      <c r="I745" s="92">
        <f t="shared" si="117"/>
        <v>0.15</v>
      </c>
      <c r="J745" s="38"/>
      <c r="K745" s="89">
        <f t="shared" si="118"/>
        <v>57840</v>
      </c>
      <c r="L745" s="31">
        <v>6</v>
      </c>
      <c r="M745" s="31">
        <f t="shared" si="119"/>
        <v>240</v>
      </c>
    </row>
    <row r="746" spans="1:13" ht="15.75" x14ac:dyDescent="0.25">
      <c r="A746" s="14" t="s">
        <v>3256</v>
      </c>
      <c r="B746" s="21" t="s">
        <v>1645</v>
      </c>
      <c r="C746" s="22" t="s">
        <v>3257</v>
      </c>
      <c r="D746" s="27">
        <f t="shared" si="116"/>
        <v>67480</v>
      </c>
      <c r="E746" s="35">
        <f t="shared" si="113"/>
        <v>49691</v>
      </c>
      <c r="F746" s="35">
        <f t="shared" si="114"/>
        <v>16795</v>
      </c>
      <c r="G746" s="35">
        <f t="shared" si="115"/>
        <v>994</v>
      </c>
      <c r="H746" s="11">
        <v>0</v>
      </c>
      <c r="I746" s="92">
        <f t="shared" si="117"/>
        <v>0.17499999999999999</v>
      </c>
      <c r="J746" s="38"/>
      <c r="K746" s="89">
        <f t="shared" si="118"/>
        <v>67480</v>
      </c>
      <c r="L746" s="31">
        <v>7</v>
      </c>
      <c r="M746" s="31">
        <f t="shared" si="119"/>
        <v>280</v>
      </c>
    </row>
    <row r="747" spans="1:13" ht="15.75" x14ac:dyDescent="0.25">
      <c r="A747" s="14" t="s">
        <v>3258</v>
      </c>
      <c r="B747" s="21" t="s">
        <v>1648</v>
      </c>
      <c r="C747" s="22" t="s">
        <v>3259</v>
      </c>
      <c r="D747" s="27">
        <f t="shared" si="116"/>
        <v>77120</v>
      </c>
      <c r="E747" s="35">
        <f t="shared" si="113"/>
        <v>56789</v>
      </c>
      <c r="F747" s="35">
        <f t="shared" si="114"/>
        <v>19195</v>
      </c>
      <c r="G747" s="35">
        <f t="shared" si="115"/>
        <v>1136</v>
      </c>
      <c r="H747" s="11">
        <v>0</v>
      </c>
      <c r="I747" s="92">
        <f t="shared" si="117"/>
        <v>0.2</v>
      </c>
      <c r="J747" s="38"/>
      <c r="K747" s="89">
        <f t="shared" si="118"/>
        <v>77120</v>
      </c>
      <c r="L747" s="31">
        <v>8</v>
      </c>
      <c r="M747" s="31">
        <f t="shared" si="119"/>
        <v>320</v>
      </c>
    </row>
    <row r="748" spans="1:13" ht="15.75" x14ac:dyDescent="0.25">
      <c r="A748" s="14" t="s">
        <v>3260</v>
      </c>
      <c r="B748" s="21" t="s">
        <v>1651</v>
      </c>
      <c r="C748" s="22" t="s">
        <v>3261</v>
      </c>
      <c r="D748" s="27">
        <f t="shared" si="116"/>
        <v>86760</v>
      </c>
      <c r="E748" s="35">
        <f t="shared" si="113"/>
        <v>63888</v>
      </c>
      <c r="F748" s="35">
        <f t="shared" si="114"/>
        <v>21594</v>
      </c>
      <c r="G748" s="35">
        <f t="shared" si="115"/>
        <v>1278</v>
      </c>
      <c r="H748" s="11">
        <v>0</v>
      </c>
      <c r="I748" s="92">
        <f t="shared" si="117"/>
        <v>0.22500000000000001</v>
      </c>
      <c r="J748" s="38"/>
      <c r="K748" s="89">
        <f t="shared" si="118"/>
        <v>86760</v>
      </c>
      <c r="L748" s="31">
        <v>9</v>
      </c>
      <c r="M748" s="31">
        <f t="shared" si="119"/>
        <v>360</v>
      </c>
    </row>
    <row r="749" spans="1:13" ht="15.75" x14ac:dyDescent="0.25">
      <c r="A749" s="14" t="s">
        <v>3262</v>
      </c>
      <c r="B749" s="21" t="s">
        <v>1654</v>
      </c>
      <c r="C749" s="22" t="s">
        <v>3263</v>
      </c>
      <c r="D749" s="27">
        <f t="shared" si="116"/>
        <v>96400</v>
      </c>
      <c r="E749" s="35">
        <f t="shared" si="113"/>
        <v>70987</v>
      </c>
      <c r="F749" s="35">
        <f t="shared" si="114"/>
        <v>23993</v>
      </c>
      <c r="G749" s="35">
        <f t="shared" si="115"/>
        <v>1420</v>
      </c>
      <c r="H749" s="11">
        <v>0</v>
      </c>
      <c r="I749" s="92">
        <f t="shared" si="117"/>
        <v>0.25</v>
      </c>
      <c r="J749" s="38"/>
      <c r="K749" s="89">
        <f t="shared" si="118"/>
        <v>96400</v>
      </c>
      <c r="L749" s="31">
        <v>10</v>
      </c>
      <c r="M749" s="31">
        <f t="shared" si="119"/>
        <v>400</v>
      </c>
    </row>
    <row r="750" spans="1:13" ht="15.75" x14ac:dyDescent="0.25">
      <c r="A750" s="14" t="s">
        <v>3264</v>
      </c>
      <c r="B750" s="21" t="s">
        <v>1657</v>
      </c>
      <c r="C750" s="22" t="s">
        <v>3265</v>
      </c>
      <c r="D750" s="27">
        <f t="shared" si="116"/>
        <v>106040</v>
      </c>
      <c r="E750" s="35">
        <f t="shared" si="113"/>
        <v>78085</v>
      </c>
      <c r="F750" s="35">
        <f t="shared" si="114"/>
        <v>26393</v>
      </c>
      <c r="G750" s="35">
        <f t="shared" si="115"/>
        <v>1562</v>
      </c>
      <c r="H750" s="11">
        <v>0</v>
      </c>
      <c r="I750" s="92">
        <f t="shared" si="117"/>
        <v>0.27500000000000002</v>
      </c>
      <c r="J750" s="38"/>
      <c r="K750" s="89">
        <f t="shared" si="118"/>
        <v>106040</v>
      </c>
      <c r="L750" s="31">
        <v>11</v>
      </c>
      <c r="M750" s="31">
        <f t="shared" si="119"/>
        <v>440</v>
      </c>
    </row>
    <row r="751" spans="1:13" ht="15.75" x14ac:dyDescent="0.25">
      <c r="A751" s="14" t="s">
        <v>3266</v>
      </c>
      <c r="B751" s="21" t="s">
        <v>1660</v>
      </c>
      <c r="C751" s="22" t="s">
        <v>3267</v>
      </c>
      <c r="D751" s="27">
        <f t="shared" si="116"/>
        <v>115680</v>
      </c>
      <c r="E751" s="35">
        <f t="shared" si="113"/>
        <v>85184</v>
      </c>
      <c r="F751" s="35">
        <f t="shared" si="114"/>
        <v>28792</v>
      </c>
      <c r="G751" s="35">
        <f t="shared" si="115"/>
        <v>1704</v>
      </c>
      <c r="H751" s="11">
        <v>0</v>
      </c>
      <c r="I751" s="92">
        <f t="shared" si="117"/>
        <v>0.3</v>
      </c>
      <c r="J751" s="38"/>
      <c r="K751" s="89">
        <f t="shared" si="118"/>
        <v>115680</v>
      </c>
      <c r="L751" s="31">
        <v>12</v>
      </c>
      <c r="M751" s="31">
        <f t="shared" si="119"/>
        <v>480</v>
      </c>
    </row>
    <row r="752" spans="1:13" ht="15.75" x14ac:dyDescent="0.25">
      <c r="A752" s="14" t="s">
        <v>3268</v>
      </c>
      <c r="B752" s="21" t="s">
        <v>1663</v>
      </c>
      <c r="C752" s="22" t="s">
        <v>3269</v>
      </c>
      <c r="D752" s="27">
        <f t="shared" si="116"/>
        <v>125320</v>
      </c>
      <c r="E752" s="35">
        <f t="shared" si="113"/>
        <v>92283</v>
      </c>
      <c r="F752" s="35">
        <f t="shared" si="114"/>
        <v>31191</v>
      </c>
      <c r="G752" s="35">
        <f t="shared" si="115"/>
        <v>1846</v>
      </c>
      <c r="H752" s="11">
        <v>0</v>
      </c>
      <c r="I752" s="92">
        <f t="shared" si="117"/>
        <v>0.32500000000000001</v>
      </c>
      <c r="J752" s="38"/>
      <c r="K752" s="89">
        <f t="shared" si="118"/>
        <v>125320</v>
      </c>
      <c r="L752" s="31">
        <v>13</v>
      </c>
      <c r="M752" s="31">
        <f t="shared" si="119"/>
        <v>520</v>
      </c>
    </row>
    <row r="753" spans="1:13" ht="15.75" x14ac:dyDescent="0.25">
      <c r="A753" s="14" t="s">
        <v>3270</v>
      </c>
      <c r="B753" s="21" t="s">
        <v>1666</v>
      </c>
      <c r="C753" s="22" t="s">
        <v>3271</v>
      </c>
      <c r="D753" s="27">
        <f t="shared" si="116"/>
        <v>134960</v>
      </c>
      <c r="E753" s="35">
        <f t="shared" si="113"/>
        <v>99381</v>
      </c>
      <c r="F753" s="35">
        <f t="shared" si="114"/>
        <v>33591</v>
      </c>
      <c r="G753" s="35">
        <f t="shared" si="115"/>
        <v>1988</v>
      </c>
      <c r="H753" s="11">
        <v>0</v>
      </c>
      <c r="I753" s="92">
        <f t="shared" si="117"/>
        <v>0.35</v>
      </c>
      <c r="J753" s="38"/>
      <c r="K753" s="89">
        <f t="shared" si="118"/>
        <v>134960</v>
      </c>
      <c r="L753" s="31">
        <v>14</v>
      </c>
      <c r="M753" s="31">
        <f t="shared" si="119"/>
        <v>560</v>
      </c>
    </row>
    <row r="754" spans="1:13" ht="15.75" x14ac:dyDescent="0.25">
      <c r="A754" s="14" t="s">
        <v>3272</v>
      </c>
      <c r="B754" s="21" t="s">
        <v>1669</v>
      </c>
      <c r="C754" s="22" t="s">
        <v>3273</v>
      </c>
      <c r="D754" s="27">
        <f t="shared" si="116"/>
        <v>144600</v>
      </c>
      <c r="E754" s="35">
        <f t="shared" si="113"/>
        <v>106480</v>
      </c>
      <c r="F754" s="35">
        <f t="shared" si="114"/>
        <v>35990</v>
      </c>
      <c r="G754" s="35">
        <f t="shared" si="115"/>
        <v>2130</v>
      </c>
      <c r="H754" s="11">
        <v>0</v>
      </c>
      <c r="I754" s="92">
        <f t="shared" si="117"/>
        <v>0.375</v>
      </c>
      <c r="J754" s="38"/>
      <c r="K754" s="89">
        <f t="shared" si="118"/>
        <v>144600</v>
      </c>
      <c r="L754" s="31">
        <v>15</v>
      </c>
      <c r="M754" s="31">
        <f t="shared" si="119"/>
        <v>600</v>
      </c>
    </row>
    <row r="755" spans="1:13" ht="15.75" x14ac:dyDescent="0.25">
      <c r="A755" s="14" t="s">
        <v>3274</v>
      </c>
      <c r="B755" s="21" t="s">
        <v>1672</v>
      </c>
      <c r="C755" s="22" t="s">
        <v>3275</v>
      </c>
      <c r="D755" s="27">
        <f t="shared" si="116"/>
        <v>154240</v>
      </c>
      <c r="E755" s="35">
        <f t="shared" si="113"/>
        <v>113579</v>
      </c>
      <c r="F755" s="35">
        <f t="shared" si="114"/>
        <v>38389</v>
      </c>
      <c r="G755" s="35">
        <f t="shared" si="115"/>
        <v>2272</v>
      </c>
      <c r="H755" s="11">
        <v>0</v>
      </c>
      <c r="I755" s="92">
        <f t="shared" si="117"/>
        <v>0.4</v>
      </c>
      <c r="J755" s="38"/>
      <c r="K755" s="89">
        <f t="shared" si="118"/>
        <v>154240</v>
      </c>
      <c r="L755" s="31">
        <v>16</v>
      </c>
      <c r="M755" s="31">
        <f t="shared" si="119"/>
        <v>640</v>
      </c>
    </row>
    <row r="756" spans="1:13" ht="15.75" x14ac:dyDescent="0.25">
      <c r="A756" s="14" t="s">
        <v>3276</v>
      </c>
      <c r="B756" s="21" t="s">
        <v>1675</v>
      </c>
      <c r="C756" s="22" t="s">
        <v>3277</v>
      </c>
      <c r="D756" s="27">
        <f t="shared" si="116"/>
        <v>163880</v>
      </c>
      <c r="E756" s="35">
        <f t="shared" si="113"/>
        <v>120677</v>
      </c>
      <c r="F756" s="35">
        <f t="shared" si="114"/>
        <v>40789</v>
      </c>
      <c r="G756" s="35">
        <f t="shared" si="115"/>
        <v>2414</v>
      </c>
      <c r="H756" s="11">
        <v>0</v>
      </c>
      <c r="I756" s="92">
        <f t="shared" si="117"/>
        <v>0.42499999999999999</v>
      </c>
      <c r="J756" s="38"/>
      <c r="K756" s="89">
        <f t="shared" si="118"/>
        <v>163880</v>
      </c>
      <c r="L756" s="31">
        <v>17</v>
      </c>
      <c r="M756" s="31">
        <f t="shared" si="119"/>
        <v>680</v>
      </c>
    </row>
    <row r="757" spans="1:13" ht="15.75" x14ac:dyDescent="0.25">
      <c r="A757" s="14" t="s">
        <v>3278</v>
      </c>
      <c r="B757" s="21" t="s">
        <v>1678</v>
      </c>
      <c r="C757" s="22" t="s">
        <v>3279</v>
      </c>
      <c r="D757" s="27">
        <f t="shared" si="116"/>
        <v>173520</v>
      </c>
      <c r="E757" s="35">
        <f t="shared" si="113"/>
        <v>127776</v>
      </c>
      <c r="F757" s="35">
        <f t="shared" si="114"/>
        <v>43188</v>
      </c>
      <c r="G757" s="35">
        <f t="shared" si="115"/>
        <v>2556</v>
      </c>
      <c r="H757" s="11">
        <v>0</v>
      </c>
      <c r="I757" s="92">
        <f t="shared" si="117"/>
        <v>0.45</v>
      </c>
      <c r="J757" s="38"/>
      <c r="K757" s="89">
        <f t="shared" si="118"/>
        <v>173520</v>
      </c>
      <c r="L757" s="31">
        <v>18</v>
      </c>
      <c r="M757" s="31">
        <f t="shared" si="119"/>
        <v>720</v>
      </c>
    </row>
    <row r="758" spans="1:13" ht="15.75" x14ac:dyDescent="0.25">
      <c r="A758" s="14" t="s">
        <v>3280</v>
      </c>
      <c r="B758" s="21" t="s">
        <v>1681</v>
      </c>
      <c r="C758" s="22" t="s">
        <v>3281</v>
      </c>
      <c r="D758" s="27">
        <f t="shared" si="116"/>
        <v>183160</v>
      </c>
      <c r="E758" s="35">
        <f t="shared" si="113"/>
        <v>134875</v>
      </c>
      <c r="F758" s="35">
        <f t="shared" si="114"/>
        <v>45588</v>
      </c>
      <c r="G758" s="35">
        <f t="shared" si="115"/>
        <v>2697</v>
      </c>
      <c r="H758" s="11">
        <v>0</v>
      </c>
      <c r="I758" s="92">
        <f t="shared" si="117"/>
        <v>0.47499999999999998</v>
      </c>
      <c r="J758" s="38"/>
      <c r="K758" s="89">
        <f t="shared" si="118"/>
        <v>183160</v>
      </c>
      <c r="L758" s="31">
        <v>19</v>
      </c>
      <c r="M758" s="31">
        <f t="shared" si="119"/>
        <v>760</v>
      </c>
    </row>
    <row r="759" spans="1:13" ht="15.75" x14ac:dyDescent="0.25">
      <c r="A759" s="14" t="s">
        <v>3282</v>
      </c>
      <c r="B759" s="21" t="s">
        <v>1684</v>
      </c>
      <c r="C759" s="22" t="s">
        <v>3283</v>
      </c>
      <c r="D759" s="27">
        <f t="shared" si="116"/>
        <v>192800</v>
      </c>
      <c r="E759" s="35">
        <f t="shared" si="113"/>
        <v>141973</v>
      </c>
      <c r="F759" s="35">
        <f t="shared" si="114"/>
        <v>47988</v>
      </c>
      <c r="G759" s="35">
        <f t="shared" si="115"/>
        <v>2839</v>
      </c>
      <c r="H759" s="11">
        <v>0</v>
      </c>
      <c r="I759" s="92">
        <f t="shared" si="117"/>
        <v>0.5</v>
      </c>
      <c r="J759" s="38"/>
      <c r="K759" s="89">
        <f t="shared" si="118"/>
        <v>192800</v>
      </c>
      <c r="L759" s="31">
        <v>20</v>
      </c>
      <c r="M759" s="31">
        <f t="shared" si="119"/>
        <v>800</v>
      </c>
    </row>
    <row r="760" spans="1:13" ht="15.75" x14ac:dyDescent="0.25">
      <c r="A760" s="14" t="s">
        <v>3284</v>
      </c>
      <c r="B760" s="21" t="s">
        <v>1687</v>
      </c>
      <c r="C760" s="22" t="s">
        <v>3285</v>
      </c>
      <c r="D760" s="27">
        <f t="shared" si="116"/>
        <v>202440</v>
      </c>
      <c r="E760" s="35">
        <f t="shared" si="113"/>
        <v>149072</v>
      </c>
      <c r="F760" s="35">
        <f t="shared" si="114"/>
        <v>50387</v>
      </c>
      <c r="G760" s="35">
        <f t="shared" si="115"/>
        <v>2981</v>
      </c>
      <c r="H760" s="11">
        <v>0</v>
      </c>
      <c r="I760" s="92">
        <f t="shared" si="117"/>
        <v>0.52500000000000002</v>
      </c>
      <c r="J760" s="38"/>
      <c r="K760" s="89">
        <f t="shared" si="118"/>
        <v>202440</v>
      </c>
      <c r="L760" s="31">
        <v>21</v>
      </c>
      <c r="M760" s="31">
        <f t="shared" si="119"/>
        <v>840</v>
      </c>
    </row>
    <row r="761" spans="1:13" ht="15.75" x14ac:dyDescent="0.25">
      <c r="A761" s="14" t="s">
        <v>3286</v>
      </c>
      <c r="B761" s="21" t="s">
        <v>1690</v>
      </c>
      <c r="C761" s="22" t="s">
        <v>3287</v>
      </c>
      <c r="D761" s="27">
        <f t="shared" si="116"/>
        <v>212080</v>
      </c>
      <c r="E761" s="35">
        <f t="shared" si="113"/>
        <v>156171</v>
      </c>
      <c r="F761" s="35">
        <f t="shared" si="114"/>
        <v>52786</v>
      </c>
      <c r="G761" s="35">
        <f t="shared" si="115"/>
        <v>3123</v>
      </c>
      <c r="H761" s="11">
        <v>0</v>
      </c>
      <c r="I761" s="92">
        <f t="shared" si="117"/>
        <v>0.55000000000000004</v>
      </c>
      <c r="J761" s="38"/>
      <c r="K761" s="89">
        <f t="shared" si="118"/>
        <v>212080</v>
      </c>
      <c r="L761" s="31">
        <v>22</v>
      </c>
      <c r="M761" s="31">
        <f t="shared" si="119"/>
        <v>880</v>
      </c>
    </row>
    <row r="762" spans="1:13" ht="15.75" x14ac:dyDescent="0.25">
      <c r="A762" s="14" t="s">
        <v>3288</v>
      </c>
      <c r="B762" s="21" t="s">
        <v>1693</v>
      </c>
      <c r="C762" s="22" t="s">
        <v>3289</v>
      </c>
      <c r="D762" s="27">
        <f t="shared" si="116"/>
        <v>221720</v>
      </c>
      <c r="E762" s="35">
        <f t="shared" si="113"/>
        <v>163270</v>
      </c>
      <c r="F762" s="35">
        <f t="shared" si="114"/>
        <v>55185</v>
      </c>
      <c r="G762" s="35">
        <f t="shared" si="115"/>
        <v>3265</v>
      </c>
      <c r="H762" s="11">
        <v>0</v>
      </c>
      <c r="I762" s="92">
        <f t="shared" si="117"/>
        <v>0.57499999999999996</v>
      </c>
      <c r="J762" s="38"/>
      <c r="K762" s="89">
        <f t="shared" si="118"/>
        <v>221720</v>
      </c>
      <c r="L762" s="31">
        <v>23</v>
      </c>
      <c r="M762" s="31">
        <f t="shared" si="119"/>
        <v>920</v>
      </c>
    </row>
    <row r="763" spans="1:13" ht="15.75" x14ac:dyDescent="0.25">
      <c r="A763" s="14" t="s">
        <v>3290</v>
      </c>
      <c r="B763" s="21" t="s">
        <v>1696</v>
      </c>
      <c r="C763" s="22" t="s">
        <v>3291</v>
      </c>
      <c r="D763" s="27">
        <f t="shared" si="116"/>
        <v>231360</v>
      </c>
      <c r="E763" s="35">
        <f t="shared" si="113"/>
        <v>170368</v>
      </c>
      <c r="F763" s="35">
        <f t="shared" si="114"/>
        <v>57585</v>
      </c>
      <c r="G763" s="35">
        <f t="shared" si="115"/>
        <v>3407</v>
      </c>
      <c r="H763" s="11">
        <v>0</v>
      </c>
      <c r="I763" s="92">
        <f t="shared" si="117"/>
        <v>0.6</v>
      </c>
      <c r="J763" s="38"/>
      <c r="K763" s="89">
        <f t="shared" si="118"/>
        <v>231360</v>
      </c>
      <c r="L763" s="31">
        <v>24</v>
      </c>
      <c r="M763" s="31">
        <f t="shared" si="119"/>
        <v>960</v>
      </c>
    </row>
    <row r="764" spans="1:13" ht="15.75" x14ac:dyDescent="0.25">
      <c r="A764" s="14" t="s">
        <v>3292</v>
      </c>
      <c r="B764" s="21" t="s">
        <v>1699</v>
      </c>
      <c r="C764" s="22" t="s">
        <v>3293</v>
      </c>
      <c r="D764" s="27">
        <f t="shared" si="116"/>
        <v>241000</v>
      </c>
      <c r="E764" s="35">
        <f t="shared" si="113"/>
        <v>177467</v>
      </c>
      <c r="F764" s="35">
        <f t="shared" si="114"/>
        <v>59984</v>
      </c>
      <c r="G764" s="35">
        <f t="shared" si="115"/>
        <v>3549</v>
      </c>
      <c r="H764" s="11">
        <v>0</v>
      </c>
      <c r="I764" s="92">
        <f t="shared" si="117"/>
        <v>0.625</v>
      </c>
      <c r="J764" s="38"/>
      <c r="K764" s="89">
        <f t="shared" si="118"/>
        <v>241000</v>
      </c>
      <c r="L764" s="31">
        <v>25</v>
      </c>
      <c r="M764" s="31">
        <f t="shared" si="119"/>
        <v>1000</v>
      </c>
    </row>
    <row r="765" spans="1:13" ht="15.75" x14ac:dyDescent="0.25">
      <c r="A765" s="14" t="s">
        <v>3294</v>
      </c>
      <c r="B765" s="21" t="s">
        <v>1702</v>
      </c>
      <c r="C765" s="22" t="s">
        <v>3295</v>
      </c>
      <c r="D765" s="27">
        <f t="shared" si="116"/>
        <v>250640</v>
      </c>
      <c r="E765" s="35">
        <f t="shared" si="113"/>
        <v>184566</v>
      </c>
      <c r="F765" s="35">
        <f t="shared" si="114"/>
        <v>62383</v>
      </c>
      <c r="G765" s="35">
        <f t="shared" si="115"/>
        <v>3691</v>
      </c>
      <c r="H765" s="11">
        <v>0</v>
      </c>
      <c r="I765" s="92">
        <f t="shared" si="117"/>
        <v>0.65</v>
      </c>
      <c r="J765" s="38"/>
      <c r="K765" s="89">
        <f t="shared" si="118"/>
        <v>250640</v>
      </c>
      <c r="L765" s="31">
        <v>26</v>
      </c>
      <c r="M765" s="31">
        <f t="shared" si="119"/>
        <v>1040</v>
      </c>
    </row>
    <row r="766" spans="1:13" ht="15.75" x14ac:dyDescent="0.25">
      <c r="A766" s="14" t="s">
        <v>3296</v>
      </c>
      <c r="B766" s="21" t="s">
        <v>1705</v>
      </c>
      <c r="C766" s="22" t="s">
        <v>3297</v>
      </c>
      <c r="D766" s="27">
        <f t="shared" si="116"/>
        <v>260280</v>
      </c>
      <c r="E766" s="35">
        <f t="shared" si="113"/>
        <v>191664</v>
      </c>
      <c r="F766" s="35">
        <f t="shared" si="114"/>
        <v>64783</v>
      </c>
      <c r="G766" s="35">
        <f t="shared" si="115"/>
        <v>3833</v>
      </c>
      <c r="H766" s="11">
        <v>0</v>
      </c>
      <c r="I766" s="92">
        <f t="shared" si="117"/>
        <v>0.67500000000000004</v>
      </c>
      <c r="J766" s="38"/>
      <c r="K766" s="89">
        <f t="shared" si="118"/>
        <v>260280</v>
      </c>
      <c r="L766" s="31">
        <v>27</v>
      </c>
      <c r="M766" s="31">
        <f t="shared" si="119"/>
        <v>1080</v>
      </c>
    </row>
    <row r="767" spans="1:13" ht="15.75" x14ac:dyDescent="0.25">
      <c r="A767" s="14" t="s">
        <v>3298</v>
      </c>
      <c r="B767" s="21" t="s">
        <v>1708</v>
      </c>
      <c r="C767" s="22" t="s">
        <v>3299</v>
      </c>
      <c r="D767" s="27">
        <f t="shared" si="116"/>
        <v>269920</v>
      </c>
      <c r="E767" s="35">
        <f t="shared" si="113"/>
        <v>198763</v>
      </c>
      <c r="F767" s="35">
        <f t="shared" si="114"/>
        <v>67182</v>
      </c>
      <c r="G767" s="35">
        <f t="shared" si="115"/>
        <v>3975</v>
      </c>
      <c r="H767" s="11">
        <v>0</v>
      </c>
      <c r="I767" s="92">
        <f t="shared" si="117"/>
        <v>0.7</v>
      </c>
      <c r="J767" s="38"/>
      <c r="K767" s="89">
        <f t="shared" si="118"/>
        <v>269920</v>
      </c>
      <c r="L767" s="31">
        <v>28</v>
      </c>
      <c r="M767" s="31">
        <f t="shared" si="119"/>
        <v>1120</v>
      </c>
    </row>
    <row r="768" spans="1:13" ht="15.75" x14ac:dyDescent="0.25">
      <c r="A768" s="14" t="s">
        <v>3300</v>
      </c>
      <c r="B768" s="21" t="s">
        <v>1711</v>
      </c>
      <c r="C768" s="22" t="s">
        <v>3301</v>
      </c>
      <c r="D768" s="27">
        <f t="shared" si="116"/>
        <v>279560</v>
      </c>
      <c r="E768" s="35">
        <f t="shared" si="113"/>
        <v>205862</v>
      </c>
      <c r="F768" s="35">
        <f t="shared" si="114"/>
        <v>69581</v>
      </c>
      <c r="G768" s="35">
        <f t="shared" si="115"/>
        <v>4117</v>
      </c>
      <c r="H768" s="11">
        <v>0</v>
      </c>
      <c r="I768" s="92">
        <f t="shared" si="117"/>
        <v>0.72499999999999998</v>
      </c>
      <c r="J768" s="38"/>
      <c r="K768" s="89">
        <f t="shared" si="118"/>
        <v>279560</v>
      </c>
      <c r="L768" s="31">
        <v>29</v>
      </c>
      <c r="M768" s="31">
        <f t="shared" si="119"/>
        <v>1160</v>
      </c>
    </row>
    <row r="769" spans="1:13" ht="15.75" x14ac:dyDescent="0.25">
      <c r="A769" s="14" t="s">
        <v>3302</v>
      </c>
      <c r="B769" s="21" t="s">
        <v>1714</v>
      </c>
      <c r="C769" s="22" t="s">
        <v>3303</v>
      </c>
      <c r="D769" s="27">
        <f t="shared" si="116"/>
        <v>289200</v>
      </c>
      <c r="E769" s="35">
        <f t="shared" si="113"/>
        <v>212960</v>
      </c>
      <c r="F769" s="35">
        <f t="shared" si="114"/>
        <v>71981</v>
      </c>
      <c r="G769" s="35">
        <f t="shared" si="115"/>
        <v>4259</v>
      </c>
      <c r="H769" s="11">
        <v>0</v>
      </c>
      <c r="I769" s="92">
        <f t="shared" si="117"/>
        <v>0.75</v>
      </c>
      <c r="J769" s="38"/>
      <c r="K769" s="89">
        <f t="shared" si="118"/>
        <v>289200</v>
      </c>
      <c r="L769" s="31">
        <v>30</v>
      </c>
      <c r="M769" s="31">
        <f t="shared" si="119"/>
        <v>1200</v>
      </c>
    </row>
    <row r="770" spans="1:13" ht="15.75" x14ac:dyDescent="0.25">
      <c r="A770" s="14" t="s">
        <v>3304</v>
      </c>
      <c r="B770" s="21" t="s">
        <v>1717</v>
      </c>
      <c r="C770" s="22" t="s">
        <v>3305</v>
      </c>
      <c r="D770" s="27">
        <f t="shared" si="116"/>
        <v>298840</v>
      </c>
      <c r="E770" s="35">
        <f t="shared" si="113"/>
        <v>220059</v>
      </c>
      <c r="F770" s="35">
        <f t="shared" si="114"/>
        <v>74380</v>
      </c>
      <c r="G770" s="35">
        <f t="shared" si="115"/>
        <v>4401</v>
      </c>
      <c r="H770" s="11">
        <v>0</v>
      </c>
      <c r="I770" s="92">
        <f t="shared" si="117"/>
        <v>0.77500000000000002</v>
      </c>
      <c r="J770" s="38"/>
      <c r="K770" s="89">
        <f t="shared" si="118"/>
        <v>298840</v>
      </c>
      <c r="L770" s="31">
        <v>31</v>
      </c>
      <c r="M770" s="31">
        <f t="shared" si="119"/>
        <v>1240</v>
      </c>
    </row>
    <row r="771" spans="1:13" ht="15.75" x14ac:dyDescent="0.25">
      <c r="A771" s="14" t="s">
        <v>3306</v>
      </c>
      <c r="B771" s="21" t="s">
        <v>1720</v>
      </c>
      <c r="C771" s="22" t="s">
        <v>3307</v>
      </c>
      <c r="D771" s="27">
        <f t="shared" si="116"/>
        <v>308480</v>
      </c>
      <c r="E771" s="35">
        <f t="shared" ref="E771:E834" si="120">ROUND($D771*100/135.8,0)</f>
        <v>227158</v>
      </c>
      <c r="F771" s="35">
        <f t="shared" ref="F771:F834" si="121">D771-E771-G771</f>
        <v>76779</v>
      </c>
      <c r="G771" s="35">
        <f t="shared" ref="G771:G834" si="122">ROUND($D771*2/135.8,0)</f>
        <v>4543</v>
      </c>
      <c r="H771" s="11">
        <v>0</v>
      </c>
      <c r="I771" s="92">
        <f t="shared" si="117"/>
        <v>0.8</v>
      </c>
      <c r="J771" s="38"/>
      <c r="K771" s="89">
        <f t="shared" si="118"/>
        <v>308480</v>
      </c>
      <c r="L771" s="31">
        <v>32</v>
      </c>
      <c r="M771" s="31">
        <f t="shared" si="119"/>
        <v>1280</v>
      </c>
    </row>
    <row r="772" spans="1:13" ht="15.75" x14ac:dyDescent="0.25">
      <c r="A772" s="14" t="s">
        <v>3308</v>
      </c>
      <c r="B772" s="21" t="s">
        <v>1723</v>
      </c>
      <c r="C772" s="22" t="s">
        <v>3309</v>
      </c>
      <c r="D772" s="27">
        <f t="shared" si="116"/>
        <v>318120</v>
      </c>
      <c r="E772" s="35">
        <f t="shared" si="120"/>
        <v>234256</v>
      </c>
      <c r="F772" s="35">
        <f t="shared" si="121"/>
        <v>79179</v>
      </c>
      <c r="G772" s="35">
        <f t="shared" si="122"/>
        <v>4685</v>
      </c>
      <c r="H772" s="11">
        <v>0</v>
      </c>
      <c r="I772" s="92">
        <f t="shared" si="117"/>
        <v>0.82499999999999996</v>
      </c>
      <c r="J772" s="38"/>
      <c r="K772" s="89">
        <f t="shared" si="118"/>
        <v>318120</v>
      </c>
      <c r="L772" s="31">
        <v>33</v>
      </c>
      <c r="M772" s="31">
        <f t="shared" si="119"/>
        <v>1320</v>
      </c>
    </row>
    <row r="773" spans="1:13" ht="15.75" x14ac:dyDescent="0.25">
      <c r="A773" s="14" t="s">
        <v>3310</v>
      </c>
      <c r="B773" s="21" t="s">
        <v>1726</v>
      </c>
      <c r="C773" s="22" t="s">
        <v>3311</v>
      </c>
      <c r="D773" s="27">
        <f t="shared" si="116"/>
        <v>327760</v>
      </c>
      <c r="E773" s="35">
        <f t="shared" si="120"/>
        <v>241355</v>
      </c>
      <c r="F773" s="35">
        <f t="shared" si="121"/>
        <v>81578</v>
      </c>
      <c r="G773" s="35">
        <f t="shared" si="122"/>
        <v>4827</v>
      </c>
      <c r="H773" s="11">
        <v>0</v>
      </c>
      <c r="I773" s="92">
        <f t="shared" si="117"/>
        <v>0.85</v>
      </c>
      <c r="J773" s="38"/>
      <c r="K773" s="89">
        <f t="shared" si="118"/>
        <v>327760</v>
      </c>
      <c r="L773" s="31">
        <v>34</v>
      </c>
      <c r="M773" s="31">
        <f t="shared" si="119"/>
        <v>1360</v>
      </c>
    </row>
    <row r="774" spans="1:13" ht="15.75" x14ac:dyDescent="0.25">
      <c r="A774" s="14" t="s">
        <v>3312</v>
      </c>
      <c r="B774" s="21" t="s">
        <v>1729</v>
      </c>
      <c r="C774" s="22" t="s">
        <v>3313</v>
      </c>
      <c r="D774" s="27">
        <f t="shared" si="116"/>
        <v>337400</v>
      </c>
      <c r="E774" s="35">
        <f t="shared" si="120"/>
        <v>248454</v>
      </c>
      <c r="F774" s="35">
        <f t="shared" si="121"/>
        <v>83977</v>
      </c>
      <c r="G774" s="35">
        <f t="shared" si="122"/>
        <v>4969</v>
      </c>
      <c r="H774" s="11">
        <v>0</v>
      </c>
      <c r="I774" s="92">
        <f t="shared" si="117"/>
        <v>0.875</v>
      </c>
      <c r="J774" s="38"/>
      <c r="K774" s="89">
        <f t="shared" si="118"/>
        <v>337400</v>
      </c>
      <c r="L774" s="31">
        <v>35</v>
      </c>
      <c r="M774" s="31">
        <f t="shared" si="119"/>
        <v>1400</v>
      </c>
    </row>
    <row r="775" spans="1:13" ht="15.75" x14ac:dyDescent="0.25">
      <c r="A775" s="14" t="s">
        <v>3314</v>
      </c>
      <c r="B775" s="21" t="s">
        <v>1732</v>
      </c>
      <c r="C775" s="22" t="s">
        <v>3315</v>
      </c>
      <c r="D775" s="27">
        <f t="shared" si="116"/>
        <v>347040</v>
      </c>
      <c r="E775" s="35">
        <f t="shared" si="120"/>
        <v>255552</v>
      </c>
      <c r="F775" s="35">
        <f t="shared" si="121"/>
        <v>86377</v>
      </c>
      <c r="G775" s="35">
        <f t="shared" si="122"/>
        <v>5111</v>
      </c>
      <c r="H775" s="11">
        <v>0</v>
      </c>
      <c r="I775" s="92">
        <f t="shared" si="117"/>
        <v>0.9</v>
      </c>
      <c r="J775" s="38"/>
      <c r="K775" s="89">
        <f t="shared" si="118"/>
        <v>347040</v>
      </c>
      <c r="L775" s="31">
        <v>36</v>
      </c>
      <c r="M775" s="31">
        <f t="shared" si="119"/>
        <v>1440</v>
      </c>
    </row>
    <row r="776" spans="1:13" ht="15.75" x14ac:dyDescent="0.25">
      <c r="A776" s="14" t="s">
        <v>3316</v>
      </c>
      <c r="B776" s="21" t="s">
        <v>1735</v>
      </c>
      <c r="C776" s="22" t="s">
        <v>3317</v>
      </c>
      <c r="D776" s="27">
        <f t="shared" si="116"/>
        <v>356680</v>
      </c>
      <c r="E776" s="35">
        <f t="shared" si="120"/>
        <v>262651</v>
      </c>
      <c r="F776" s="35">
        <f t="shared" si="121"/>
        <v>88776</v>
      </c>
      <c r="G776" s="35">
        <f t="shared" si="122"/>
        <v>5253</v>
      </c>
      <c r="H776" s="11">
        <v>0</v>
      </c>
      <c r="I776" s="92">
        <f t="shared" si="117"/>
        <v>0.92500000000000004</v>
      </c>
      <c r="J776" s="38"/>
      <c r="K776" s="89">
        <f t="shared" si="118"/>
        <v>356680</v>
      </c>
      <c r="L776" s="31">
        <v>37</v>
      </c>
      <c r="M776" s="31">
        <f t="shared" si="119"/>
        <v>1480</v>
      </c>
    </row>
    <row r="777" spans="1:13" ht="15.75" x14ac:dyDescent="0.25">
      <c r="A777" s="14" t="s">
        <v>3318</v>
      </c>
      <c r="B777" s="21" t="s">
        <v>1738</v>
      </c>
      <c r="C777" s="22" t="s">
        <v>3319</v>
      </c>
      <c r="D777" s="27">
        <f t="shared" si="116"/>
        <v>366320</v>
      </c>
      <c r="E777" s="35">
        <f t="shared" si="120"/>
        <v>269750</v>
      </c>
      <c r="F777" s="35">
        <f t="shared" si="121"/>
        <v>91175</v>
      </c>
      <c r="G777" s="35">
        <f t="shared" si="122"/>
        <v>5395</v>
      </c>
      <c r="H777" s="11">
        <v>0</v>
      </c>
      <c r="I777" s="92">
        <f t="shared" si="117"/>
        <v>0.95</v>
      </c>
      <c r="J777" s="38"/>
      <c r="K777" s="89">
        <f t="shared" si="118"/>
        <v>366320</v>
      </c>
      <c r="L777" s="31">
        <v>38</v>
      </c>
      <c r="M777" s="31">
        <f t="shared" si="119"/>
        <v>1520</v>
      </c>
    </row>
    <row r="778" spans="1:13" ht="15.75" x14ac:dyDescent="0.25">
      <c r="A778" s="14" t="s">
        <v>3320</v>
      </c>
      <c r="B778" s="21" t="s">
        <v>1741</v>
      </c>
      <c r="C778" s="22" t="s">
        <v>3321</v>
      </c>
      <c r="D778" s="27">
        <f t="shared" si="116"/>
        <v>375960</v>
      </c>
      <c r="E778" s="35">
        <f t="shared" si="120"/>
        <v>276848</v>
      </c>
      <c r="F778" s="35">
        <f t="shared" si="121"/>
        <v>93575</v>
      </c>
      <c r="G778" s="35">
        <f t="shared" si="122"/>
        <v>5537</v>
      </c>
      <c r="H778" s="11">
        <v>0</v>
      </c>
      <c r="I778" s="92">
        <f t="shared" si="117"/>
        <v>0.97499999999999998</v>
      </c>
      <c r="J778" s="38"/>
      <c r="K778" s="89">
        <f t="shared" si="118"/>
        <v>375960</v>
      </c>
      <c r="L778" s="31">
        <v>39</v>
      </c>
      <c r="M778" s="31">
        <f t="shared" si="119"/>
        <v>1560</v>
      </c>
    </row>
    <row r="779" spans="1:13" ht="15.75" x14ac:dyDescent="0.25">
      <c r="A779" s="14" t="s">
        <v>3322</v>
      </c>
      <c r="B779" s="21" t="s">
        <v>195</v>
      </c>
      <c r="C779" s="22" t="s">
        <v>3323</v>
      </c>
      <c r="D779" s="27">
        <f t="shared" si="116"/>
        <v>385600</v>
      </c>
      <c r="E779" s="35">
        <f t="shared" si="120"/>
        <v>283947</v>
      </c>
      <c r="F779" s="35">
        <f t="shared" si="121"/>
        <v>95974</v>
      </c>
      <c r="G779" s="35">
        <f t="shared" si="122"/>
        <v>5679</v>
      </c>
      <c r="H779" s="11">
        <v>0</v>
      </c>
      <c r="I779" s="92">
        <f t="shared" si="117"/>
        <v>1</v>
      </c>
      <c r="J779" s="38"/>
      <c r="K779" s="89">
        <f t="shared" si="118"/>
        <v>385600</v>
      </c>
      <c r="L779" s="31">
        <v>40</v>
      </c>
      <c r="M779" s="31">
        <f t="shared" si="119"/>
        <v>1600</v>
      </c>
    </row>
    <row r="780" spans="1:13" ht="15.75" x14ac:dyDescent="0.25">
      <c r="A780" s="14" t="s">
        <v>3324</v>
      </c>
      <c r="B780" s="21" t="s">
        <v>521</v>
      </c>
      <c r="C780" s="22" t="s">
        <v>3325</v>
      </c>
      <c r="D780" s="27">
        <f t="shared" si="116"/>
        <v>9640</v>
      </c>
      <c r="E780" s="35">
        <f t="shared" si="120"/>
        <v>7099</v>
      </c>
      <c r="F780" s="35">
        <f t="shared" si="121"/>
        <v>2399</v>
      </c>
      <c r="G780" s="35">
        <f t="shared" si="122"/>
        <v>142</v>
      </c>
      <c r="H780" s="11">
        <v>0</v>
      </c>
      <c r="I780" s="92">
        <f t="shared" si="117"/>
        <v>2.5000000000000001E-2</v>
      </c>
      <c r="J780" s="38"/>
      <c r="K780" s="89">
        <f t="shared" si="118"/>
        <v>9640</v>
      </c>
      <c r="L780" s="31">
        <v>1</v>
      </c>
      <c r="M780" s="31">
        <f>L780*40</f>
        <v>40</v>
      </c>
    </row>
    <row r="781" spans="1:13" ht="15.75" x14ac:dyDescent="0.25">
      <c r="A781" s="14" t="s">
        <v>3326</v>
      </c>
      <c r="B781" s="21" t="s">
        <v>523</v>
      </c>
      <c r="C781" s="22" t="s">
        <v>3327</v>
      </c>
      <c r="D781" s="27">
        <f t="shared" si="116"/>
        <v>19280</v>
      </c>
      <c r="E781" s="35">
        <f t="shared" si="120"/>
        <v>14197</v>
      </c>
      <c r="F781" s="35">
        <f t="shared" si="121"/>
        <v>4799</v>
      </c>
      <c r="G781" s="35">
        <f t="shared" si="122"/>
        <v>284</v>
      </c>
      <c r="H781" s="11">
        <v>0</v>
      </c>
      <c r="I781" s="92">
        <f t="shared" si="117"/>
        <v>0.05</v>
      </c>
      <c r="J781" s="38"/>
      <c r="K781" s="89">
        <f t="shared" si="118"/>
        <v>19280</v>
      </c>
      <c r="L781" s="31">
        <v>2</v>
      </c>
      <c r="M781" s="31">
        <f t="shared" ref="M781:M819" si="123">L781*40</f>
        <v>80</v>
      </c>
    </row>
    <row r="782" spans="1:13" ht="15.75" x14ac:dyDescent="0.25">
      <c r="A782" s="14" t="s">
        <v>3328</v>
      </c>
      <c r="B782" s="21" t="s">
        <v>525</v>
      </c>
      <c r="C782" s="22" t="s">
        <v>3329</v>
      </c>
      <c r="D782" s="27">
        <f t="shared" si="116"/>
        <v>28920</v>
      </c>
      <c r="E782" s="35">
        <f t="shared" si="120"/>
        <v>21296</v>
      </c>
      <c r="F782" s="35">
        <f t="shared" si="121"/>
        <v>7198</v>
      </c>
      <c r="G782" s="35">
        <f t="shared" si="122"/>
        <v>426</v>
      </c>
      <c r="H782" s="11">
        <v>0</v>
      </c>
      <c r="I782" s="92">
        <f t="shared" si="117"/>
        <v>7.4999999999999997E-2</v>
      </c>
      <c r="J782" s="38"/>
      <c r="K782" s="89">
        <f t="shared" si="118"/>
        <v>28920</v>
      </c>
      <c r="L782" s="31">
        <v>3</v>
      </c>
      <c r="M782" s="31">
        <f t="shared" si="123"/>
        <v>120</v>
      </c>
    </row>
    <row r="783" spans="1:13" ht="15.75" x14ac:dyDescent="0.25">
      <c r="A783" s="14" t="s">
        <v>3330</v>
      </c>
      <c r="B783" s="21" t="s">
        <v>527</v>
      </c>
      <c r="C783" s="22" t="s">
        <v>3331</v>
      </c>
      <c r="D783" s="27">
        <f t="shared" si="116"/>
        <v>38560</v>
      </c>
      <c r="E783" s="35">
        <f t="shared" si="120"/>
        <v>28395</v>
      </c>
      <c r="F783" s="35">
        <f t="shared" si="121"/>
        <v>9597</v>
      </c>
      <c r="G783" s="35">
        <f t="shared" si="122"/>
        <v>568</v>
      </c>
      <c r="H783" s="11">
        <v>0</v>
      </c>
      <c r="I783" s="92">
        <f t="shared" si="117"/>
        <v>0.1</v>
      </c>
      <c r="J783" s="38"/>
      <c r="K783" s="89">
        <f t="shared" si="118"/>
        <v>38560</v>
      </c>
      <c r="L783" s="31">
        <v>4</v>
      </c>
      <c r="M783" s="31">
        <f t="shared" si="123"/>
        <v>160</v>
      </c>
    </row>
    <row r="784" spans="1:13" ht="15.75" x14ac:dyDescent="0.25">
      <c r="A784" s="14" t="s">
        <v>3332</v>
      </c>
      <c r="B784" s="21" t="s">
        <v>529</v>
      </c>
      <c r="C784" s="22" t="s">
        <v>3333</v>
      </c>
      <c r="D784" s="27">
        <f t="shared" si="116"/>
        <v>48200</v>
      </c>
      <c r="E784" s="35">
        <f t="shared" si="120"/>
        <v>35493</v>
      </c>
      <c r="F784" s="35">
        <f t="shared" si="121"/>
        <v>11997</v>
      </c>
      <c r="G784" s="35">
        <f t="shared" si="122"/>
        <v>710</v>
      </c>
      <c r="H784" s="11">
        <v>0</v>
      </c>
      <c r="I784" s="92">
        <f t="shared" si="117"/>
        <v>0.125</v>
      </c>
      <c r="J784" s="38"/>
      <c r="K784" s="89">
        <f t="shared" si="118"/>
        <v>48200</v>
      </c>
      <c r="L784" s="31">
        <v>5</v>
      </c>
      <c r="M784" s="31">
        <f t="shared" si="123"/>
        <v>200</v>
      </c>
    </row>
    <row r="785" spans="1:13" ht="15.75" x14ac:dyDescent="0.25">
      <c r="A785" s="14" t="s">
        <v>3334</v>
      </c>
      <c r="B785" s="21" t="s">
        <v>531</v>
      </c>
      <c r="C785" s="22" t="s">
        <v>3335</v>
      </c>
      <c r="D785" s="27">
        <f t="shared" si="116"/>
        <v>57840</v>
      </c>
      <c r="E785" s="35">
        <f t="shared" si="120"/>
        <v>42592</v>
      </c>
      <c r="F785" s="35">
        <f t="shared" si="121"/>
        <v>14396</v>
      </c>
      <c r="G785" s="35">
        <f t="shared" si="122"/>
        <v>852</v>
      </c>
      <c r="H785" s="11">
        <v>0</v>
      </c>
      <c r="I785" s="92">
        <f t="shared" si="117"/>
        <v>0.15</v>
      </c>
      <c r="J785" s="38"/>
      <c r="K785" s="89">
        <f t="shared" si="118"/>
        <v>57840</v>
      </c>
      <c r="L785" s="31">
        <v>6</v>
      </c>
      <c r="M785" s="31">
        <f t="shared" si="123"/>
        <v>240</v>
      </c>
    </row>
    <row r="786" spans="1:13" ht="15.75" x14ac:dyDescent="0.25">
      <c r="A786" s="14" t="s">
        <v>3336</v>
      </c>
      <c r="B786" s="21" t="s">
        <v>533</v>
      </c>
      <c r="C786" s="22" t="s">
        <v>3337</v>
      </c>
      <c r="D786" s="27">
        <f t="shared" si="116"/>
        <v>67480</v>
      </c>
      <c r="E786" s="35">
        <f t="shared" si="120"/>
        <v>49691</v>
      </c>
      <c r="F786" s="35">
        <f t="shared" si="121"/>
        <v>16795</v>
      </c>
      <c r="G786" s="35">
        <f t="shared" si="122"/>
        <v>994</v>
      </c>
      <c r="H786" s="11">
        <v>0</v>
      </c>
      <c r="I786" s="92">
        <f t="shared" si="117"/>
        <v>0.17499999999999999</v>
      </c>
      <c r="J786" s="38"/>
      <c r="K786" s="89">
        <f t="shared" si="118"/>
        <v>67480</v>
      </c>
      <c r="L786" s="31">
        <v>7</v>
      </c>
      <c r="M786" s="31">
        <f t="shared" si="123"/>
        <v>280</v>
      </c>
    </row>
    <row r="787" spans="1:13" ht="15.75" x14ac:dyDescent="0.25">
      <c r="A787" s="14" t="s">
        <v>3338</v>
      </c>
      <c r="B787" s="21" t="s">
        <v>535</v>
      </c>
      <c r="C787" s="22" t="s">
        <v>3339</v>
      </c>
      <c r="D787" s="27">
        <f t="shared" si="116"/>
        <v>77120</v>
      </c>
      <c r="E787" s="35">
        <f t="shared" si="120"/>
        <v>56789</v>
      </c>
      <c r="F787" s="35">
        <f t="shared" si="121"/>
        <v>19195</v>
      </c>
      <c r="G787" s="35">
        <f t="shared" si="122"/>
        <v>1136</v>
      </c>
      <c r="H787" s="11">
        <v>0</v>
      </c>
      <c r="I787" s="92">
        <f t="shared" si="117"/>
        <v>0.2</v>
      </c>
      <c r="J787" s="38"/>
      <c r="K787" s="89">
        <f t="shared" si="118"/>
        <v>77120</v>
      </c>
      <c r="L787" s="31">
        <v>8</v>
      </c>
      <c r="M787" s="31">
        <f t="shared" si="123"/>
        <v>320</v>
      </c>
    </row>
    <row r="788" spans="1:13" ht="15.75" x14ac:dyDescent="0.25">
      <c r="A788" s="14" t="s">
        <v>3340</v>
      </c>
      <c r="B788" s="21" t="s">
        <v>537</v>
      </c>
      <c r="C788" s="22" t="s">
        <v>3341</v>
      </c>
      <c r="D788" s="27">
        <f t="shared" si="116"/>
        <v>86760</v>
      </c>
      <c r="E788" s="35">
        <f t="shared" si="120"/>
        <v>63888</v>
      </c>
      <c r="F788" s="35">
        <f t="shared" si="121"/>
        <v>21594</v>
      </c>
      <c r="G788" s="35">
        <f t="shared" si="122"/>
        <v>1278</v>
      </c>
      <c r="H788" s="11">
        <v>0</v>
      </c>
      <c r="I788" s="92">
        <f t="shared" si="117"/>
        <v>0.22500000000000001</v>
      </c>
      <c r="J788" s="38"/>
      <c r="K788" s="89">
        <f t="shared" si="118"/>
        <v>86760</v>
      </c>
      <c r="L788" s="31">
        <v>9</v>
      </c>
      <c r="M788" s="31">
        <f t="shared" si="123"/>
        <v>360</v>
      </c>
    </row>
    <row r="789" spans="1:13" ht="15.75" x14ac:dyDescent="0.25">
      <c r="A789" s="14" t="s">
        <v>3342</v>
      </c>
      <c r="B789" s="21" t="s">
        <v>539</v>
      </c>
      <c r="C789" s="22" t="s">
        <v>3343</v>
      </c>
      <c r="D789" s="27">
        <f t="shared" ref="D789:D852" si="124">ROUND(K789,0)</f>
        <v>96400</v>
      </c>
      <c r="E789" s="35">
        <f t="shared" si="120"/>
        <v>70987</v>
      </c>
      <c r="F789" s="35">
        <f t="shared" si="121"/>
        <v>23993</v>
      </c>
      <c r="G789" s="35">
        <f t="shared" si="122"/>
        <v>1420</v>
      </c>
      <c r="H789" s="11">
        <v>0</v>
      </c>
      <c r="I789" s="92">
        <f t="shared" si="117"/>
        <v>0.25</v>
      </c>
      <c r="J789" s="38"/>
      <c r="K789" s="89">
        <f t="shared" si="118"/>
        <v>96400</v>
      </c>
      <c r="L789" s="31">
        <v>10</v>
      </c>
      <c r="M789" s="31">
        <f t="shared" si="123"/>
        <v>400</v>
      </c>
    </row>
    <row r="790" spans="1:13" ht="15.75" x14ac:dyDescent="0.25">
      <c r="A790" s="14" t="s">
        <v>3344</v>
      </c>
      <c r="B790" s="21" t="s">
        <v>541</v>
      </c>
      <c r="C790" s="22" t="s">
        <v>3345</v>
      </c>
      <c r="D790" s="27">
        <f t="shared" si="124"/>
        <v>106040</v>
      </c>
      <c r="E790" s="35">
        <f t="shared" si="120"/>
        <v>78085</v>
      </c>
      <c r="F790" s="35">
        <f t="shared" si="121"/>
        <v>26393</v>
      </c>
      <c r="G790" s="35">
        <f t="shared" si="122"/>
        <v>1562</v>
      </c>
      <c r="H790" s="11">
        <v>0</v>
      </c>
      <c r="I790" s="92">
        <f t="shared" si="117"/>
        <v>0.27500000000000002</v>
      </c>
      <c r="J790" s="38"/>
      <c r="K790" s="89">
        <f t="shared" si="118"/>
        <v>106040</v>
      </c>
      <c r="L790" s="31">
        <v>11</v>
      </c>
      <c r="M790" s="31">
        <f t="shared" si="123"/>
        <v>440</v>
      </c>
    </row>
    <row r="791" spans="1:13" ht="15.75" x14ac:dyDescent="0.25">
      <c r="A791" s="14" t="s">
        <v>3346</v>
      </c>
      <c r="B791" s="21" t="s">
        <v>543</v>
      </c>
      <c r="C791" s="22" t="s">
        <v>3347</v>
      </c>
      <c r="D791" s="27">
        <f t="shared" si="124"/>
        <v>115680</v>
      </c>
      <c r="E791" s="35">
        <f t="shared" si="120"/>
        <v>85184</v>
      </c>
      <c r="F791" s="35">
        <f t="shared" si="121"/>
        <v>28792</v>
      </c>
      <c r="G791" s="35">
        <f t="shared" si="122"/>
        <v>1704</v>
      </c>
      <c r="H791" s="11">
        <v>0</v>
      </c>
      <c r="I791" s="92">
        <f t="shared" si="117"/>
        <v>0.3</v>
      </c>
      <c r="J791" s="38"/>
      <c r="K791" s="89">
        <f t="shared" si="118"/>
        <v>115680</v>
      </c>
      <c r="L791" s="31">
        <v>12</v>
      </c>
      <c r="M791" s="31">
        <f t="shared" si="123"/>
        <v>480</v>
      </c>
    </row>
    <row r="792" spans="1:13" ht="15.75" x14ac:dyDescent="0.25">
      <c r="A792" s="14" t="s">
        <v>3348</v>
      </c>
      <c r="B792" s="21" t="s">
        <v>545</v>
      </c>
      <c r="C792" s="22" t="s">
        <v>3349</v>
      </c>
      <c r="D792" s="27">
        <f t="shared" si="124"/>
        <v>125320</v>
      </c>
      <c r="E792" s="35">
        <f t="shared" si="120"/>
        <v>92283</v>
      </c>
      <c r="F792" s="35">
        <f t="shared" si="121"/>
        <v>31191</v>
      </c>
      <c r="G792" s="35">
        <f t="shared" si="122"/>
        <v>1846</v>
      </c>
      <c r="H792" s="11">
        <v>0</v>
      </c>
      <c r="I792" s="92">
        <f t="shared" si="117"/>
        <v>0.32500000000000001</v>
      </c>
      <c r="J792" s="38"/>
      <c r="K792" s="89">
        <f t="shared" si="118"/>
        <v>125320</v>
      </c>
      <c r="L792" s="31">
        <v>13</v>
      </c>
      <c r="M792" s="31">
        <f t="shared" si="123"/>
        <v>520</v>
      </c>
    </row>
    <row r="793" spans="1:13" ht="15.75" x14ac:dyDescent="0.25">
      <c r="A793" s="14" t="s">
        <v>3350</v>
      </c>
      <c r="B793" s="21" t="s">
        <v>547</v>
      </c>
      <c r="C793" s="22" t="s">
        <v>3351</v>
      </c>
      <c r="D793" s="27">
        <f t="shared" si="124"/>
        <v>134960</v>
      </c>
      <c r="E793" s="35">
        <f t="shared" si="120"/>
        <v>99381</v>
      </c>
      <c r="F793" s="35">
        <f t="shared" si="121"/>
        <v>33591</v>
      </c>
      <c r="G793" s="35">
        <f t="shared" si="122"/>
        <v>1988</v>
      </c>
      <c r="H793" s="11">
        <v>0</v>
      </c>
      <c r="I793" s="92">
        <f t="shared" si="117"/>
        <v>0.35</v>
      </c>
      <c r="J793" s="38"/>
      <c r="K793" s="89">
        <f t="shared" si="118"/>
        <v>134960</v>
      </c>
      <c r="L793" s="31">
        <v>14</v>
      </c>
      <c r="M793" s="31">
        <f t="shared" si="123"/>
        <v>560</v>
      </c>
    </row>
    <row r="794" spans="1:13" ht="15.75" x14ac:dyDescent="0.25">
      <c r="A794" s="14" t="s">
        <v>3352</v>
      </c>
      <c r="B794" s="21" t="s">
        <v>549</v>
      </c>
      <c r="C794" s="22" t="s">
        <v>3353</v>
      </c>
      <c r="D794" s="27">
        <f t="shared" si="124"/>
        <v>144600</v>
      </c>
      <c r="E794" s="35">
        <f t="shared" si="120"/>
        <v>106480</v>
      </c>
      <c r="F794" s="35">
        <f t="shared" si="121"/>
        <v>35990</v>
      </c>
      <c r="G794" s="35">
        <f t="shared" si="122"/>
        <v>2130</v>
      </c>
      <c r="H794" s="11">
        <v>0</v>
      </c>
      <c r="I794" s="92">
        <f t="shared" si="117"/>
        <v>0.375</v>
      </c>
      <c r="J794" s="38"/>
      <c r="K794" s="89">
        <f t="shared" si="118"/>
        <v>144600</v>
      </c>
      <c r="L794" s="31">
        <v>15</v>
      </c>
      <c r="M794" s="31">
        <f t="shared" si="123"/>
        <v>600</v>
      </c>
    </row>
    <row r="795" spans="1:13" ht="15.75" x14ac:dyDescent="0.25">
      <c r="A795" s="14" t="s">
        <v>3354</v>
      </c>
      <c r="B795" s="21" t="s">
        <v>551</v>
      </c>
      <c r="C795" s="22" t="s">
        <v>3355</v>
      </c>
      <c r="D795" s="27">
        <f t="shared" si="124"/>
        <v>154240</v>
      </c>
      <c r="E795" s="35">
        <f t="shared" si="120"/>
        <v>113579</v>
      </c>
      <c r="F795" s="35">
        <f t="shared" si="121"/>
        <v>38389</v>
      </c>
      <c r="G795" s="35">
        <f t="shared" si="122"/>
        <v>2272</v>
      </c>
      <c r="H795" s="11">
        <v>0</v>
      </c>
      <c r="I795" s="92">
        <f t="shared" si="117"/>
        <v>0.4</v>
      </c>
      <c r="J795" s="38"/>
      <c r="K795" s="89">
        <f t="shared" si="118"/>
        <v>154240</v>
      </c>
      <c r="L795" s="31">
        <v>16</v>
      </c>
      <c r="M795" s="31">
        <f t="shared" si="123"/>
        <v>640</v>
      </c>
    </row>
    <row r="796" spans="1:13" ht="15.75" x14ac:dyDescent="0.25">
      <c r="A796" s="14" t="s">
        <v>3356</v>
      </c>
      <c r="B796" s="21" t="s">
        <v>553</v>
      </c>
      <c r="C796" s="22" t="s">
        <v>3357</v>
      </c>
      <c r="D796" s="27">
        <f t="shared" si="124"/>
        <v>163880</v>
      </c>
      <c r="E796" s="35">
        <f t="shared" si="120"/>
        <v>120677</v>
      </c>
      <c r="F796" s="35">
        <f t="shared" si="121"/>
        <v>40789</v>
      </c>
      <c r="G796" s="35">
        <f t="shared" si="122"/>
        <v>2414</v>
      </c>
      <c r="H796" s="11">
        <v>0</v>
      </c>
      <c r="I796" s="92">
        <f t="shared" si="117"/>
        <v>0.42499999999999999</v>
      </c>
      <c r="J796" s="38"/>
      <c r="K796" s="89">
        <f t="shared" si="118"/>
        <v>163880</v>
      </c>
      <c r="L796" s="31">
        <v>17</v>
      </c>
      <c r="M796" s="31">
        <f t="shared" si="123"/>
        <v>680</v>
      </c>
    </row>
    <row r="797" spans="1:13" ht="15.75" x14ac:dyDescent="0.25">
      <c r="A797" s="14" t="s">
        <v>3358</v>
      </c>
      <c r="B797" s="21" t="s">
        <v>555</v>
      </c>
      <c r="C797" s="22" t="s">
        <v>3359</v>
      </c>
      <c r="D797" s="27">
        <f t="shared" si="124"/>
        <v>173520</v>
      </c>
      <c r="E797" s="35">
        <f t="shared" si="120"/>
        <v>127776</v>
      </c>
      <c r="F797" s="35">
        <f t="shared" si="121"/>
        <v>43188</v>
      </c>
      <c r="G797" s="35">
        <f t="shared" si="122"/>
        <v>2556</v>
      </c>
      <c r="H797" s="11">
        <v>0</v>
      </c>
      <c r="I797" s="92">
        <f t="shared" si="117"/>
        <v>0.45</v>
      </c>
      <c r="J797" s="38"/>
      <c r="K797" s="89">
        <f t="shared" si="118"/>
        <v>173520</v>
      </c>
      <c r="L797" s="31">
        <v>18</v>
      </c>
      <c r="M797" s="31">
        <f t="shared" si="123"/>
        <v>720</v>
      </c>
    </row>
    <row r="798" spans="1:13" ht="15.75" x14ac:dyDescent="0.25">
      <c r="A798" s="14" t="s">
        <v>3360</v>
      </c>
      <c r="B798" s="21" t="s">
        <v>557</v>
      </c>
      <c r="C798" s="22" t="s">
        <v>3361</v>
      </c>
      <c r="D798" s="27">
        <f t="shared" si="124"/>
        <v>183160</v>
      </c>
      <c r="E798" s="35">
        <f t="shared" si="120"/>
        <v>134875</v>
      </c>
      <c r="F798" s="35">
        <f t="shared" si="121"/>
        <v>45588</v>
      </c>
      <c r="G798" s="35">
        <f t="shared" si="122"/>
        <v>2697</v>
      </c>
      <c r="H798" s="11">
        <v>0</v>
      </c>
      <c r="I798" s="92">
        <f t="shared" si="117"/>
        <v>0.47499999999999998</v>
      </c>
      <c r="J798" s="38"/>
      <c r="K798" s="89">
        <f t="shared" si="118"/>
        <v>183160</v>
      </c>
      <c r="L798" s="31">
        <v>19</v>
      </c>
      <c r="M798" s="31">
        <f t="shared" si="123"/>
        <v>760</v>
      </c>
    </row>
    <row r="799" spans="1:13" ht="15.75" x14ac:dyDescent="0.25">
      <c r="A799" s="14" t="s">
        <v>3362</v>
      </c>
      <c r="B799" s="21" t="s">
        <v>559</v>
      </c>
      <c r="C799" s="22" t="s">
        <v>3363</v>
      </c>
      <c r="D799" s="27">
        <f t="shared" si="124"/>
        <v>192800</v>
      </c>
      <c r="E799" s="35">
        <f t="shared" si="120"/>
        <v>141973</v>
      </c>
      <c r="F799" s="35">
        <f t="shared" si="121"/>
        <v>47988</v>
      </c>
      <c r="G799" s="35">
        <f t="shared" si="122"/>
        <v>2839</v>
      </c>
      <c r="H799" s="11">
        <v>0</v>
      </c>
      <c r="I799" s="92">
        <f t="shared" si="117"/>
        <v>0.5</v>
      </c>
      <c r="J799" s="38"/>
      <c r="K799" s="89">
        <f t="shared" si="118"/>
        <v>192800</v>
      </c>
      <c r="L799" s="31">
        <v>20</v>
      </c>
      <c r="M799" s="31">
        <f t="shared" si="123"/>
        <v>800</v>
      </c>
    </row>
    <row r="800" spans="1:13" ht="15.75" x14ac:dyDescent="0.25">
      <c r="A800" s="14" t="s">
        <v>3364</v>
      </c>
      <c r="B800" s="21" t="s">
        <v>561</v>
      </c>
      <c r="C800" s="22" t="s">
        <v>3365</v>
      </c>
      <c r="D800" s="27">
        <f t="shared" si="124"/>
        <v>202440</v>
      </c>
      <c r="E800" s="35">
        <f t="shared" si="120"/>
        <v>149072</v>
      </c>
      <c r="F800" s="35">
        <f t="shared" si="121"/>
        <v>50387</v>
      </c>
      <c r="G800" s="35">
        <f t="shared" si="122"/>
        <v>2981</v>
      </c>
      <c r="H800" s="11">
        <v>0</v>
      </c>
      <c r="I800" s="92">
        <f t="shared" si="117"/>
        <v>0.52500000000000002</v>
      </c>
      <c r="J800" s="38"/>
      <c r="K800" s="89">
        <f t="shared" si="118"/>
        <v>202440</v>
      </c>
      <c r="L800" s="31">
        <v>21</v>
      </c>
      <c r="M800" s="31">
        <f t="shared" si="123"/>
        <v>840</v>
      </c>
    </row>
    <row r="801" spans="1:13" ht="15.75" x14ac:dyDescent="0.25">
      <c r="A801" s="14" t="s">
        <v>3366</v>
      </c>
      <c r="B801" s="21" t="s">
        <v>563</v>
      </c>
      <c r="C801" s="22" t="s">
        <v>3367</v>
      </c>
      <c r="D801" s="27">
        <f t="shared" si="124"/>
        <v>212080</v>
      </c>
      <c r="E801" s="35">
        <f t="shared" si="120"/>
        <v>156171</v>
      </c>
      <c r="F801" s="35">
        <f t="shared" si="121"/>
        <v>52786</v>
      </c>
      <c r="G801" s="35">
        <f t="shared" si="122"/>
        <v>3123</v>
      </c>
      <c r="H801" s="11">
        <v>0</v>
      </c>
      <c r="I801" s="92">
        <f t="shared" si="117"/>
        <v>0.55000000000000004</v>
      </c>
      <c r="J801" s="38"/>
      <c r="K801" s="89">
        <f t="shared" si="118"/>
        <v>212080</v>
      </c>
      <c r="L801" s="31">
        <v>22</v>
      </c>
      <c r="M801" s="31">
        <f t="shared" si="123"/>
        <v>880</v>
      </c>
    </row>
    <row r="802" spans="1:13" ht="15.75" x14ac:dyDescent="0.25">
      <c r="A802" s="14" t="s">
        <v>3368</v>
      </c>
      <c r="B802" s="21" t="s">
        <v>565</v>
      </c>
      <c r="C802" s="22" t="s">
        <v>3369</v>
      </c>
      <c r="D802" s="27">
        <f t="shared" si="124"/>
        <v>221720</v>
      </c>
      <c r="E802" s="35">
        <f t="shared" si="120"/>
        <v>163270</v>
      </c>
      <c r="F802" s="35">
        <f t="shared" si="121"/>
        <v>55185</v>
      </c>
      <c r="G802" s="35">
        <f t="shared" si="122"/>
        <v>3265</v>
      </c>
      <c r="H802" s="11">
        <v>0</v>
      </c>
      <c r="I802" s="92">
        <f t="shared" si="117"/>
        <v>0.57499999999999996</v>
      </c>
      <c r="J802" s="38"/>
      <c r="K802" s="89">
        <f t="shared" si="118"/>
        <v>221720</v>
      </c>
      <c r="L802" s="31">
        <v>23</v>
      </c>
      <c r="M802" s="31">
        <f t="shared" si="123"/>
        <v>920</v>
      </c>
    </row>
    <row r="803" spans="1:13" ht="15.75" x14ac:dyDescent="0.25">
      <c r="A803" s="14" t="s">
        <v>3370</v>
      </c>
      <c r="B803" s="21" t="s">
        <v>567</v>
      </c>
      <c r="C803" s="22" t="s">
        <v>3371</v>
      </c>
      <c r="D803" s="27">
        <f t="shared" si="124"/>
        <v>231360</v>
      </c>
      <c r="E803" s="35">
        <f t="shared" si="120"/>
        <v>170368</v>
      </c>
      <c r="F803" s="35">
        <f t="shared" si="121"/>
        <v>57585</v>
      </c>
      <c r="G803" s="35">
        <f t="shared" si="122"/>
        <v>3407</v>
      </c>
      <c r="H803" s="11">
        <v>0</v>
      </c>
      <c r="I803" s="92">
        <f t="shared" si="117"/>
        <v>0.6</v>
      </c>
      <c r="J803" s="38"/>
      <c r="K803" s="89">
        <f t="shared" si="118"/>
        <v>231360</v>
      </c>
      <c r="L803" s="31">
        <v>24</v>
      </c>
      <c r="M803" s="31">
        <f t="shared" si="123"/>
        <v>960</v>
      </c>
    </row>
    <row r="804" spans="1:13" ht="15.75" x14ac:dyDescent="0.25">
      <c r="A804" s="14" t="s">
        <v>3372</v>
      </c>
      <c r="B804" s="21" t="s">
        <v>569</v>
      </c>
      <c r="C804" s="22" t="s">
        <v>3373</v>
      </c>
      <c r="D804" s="27">
        <f t="shared" si="124"/>
        <v>241000</v>
      </c>
      <c r="E804" s="35">
        <f t="shared" si="120"/>
        <v>177467</v>
      </c>
      <c r="F804" s="35">
        <f t="shared" si="121"/>
        <v>59984</v>
      </c>
      <c r="G804" s="35">
        <f t="shared" si="122"/>
        <v>3549</v>
      </c>
      <c r="H804" s="11">
        <v>0</v>
      </c>
      <c r="I804" s="92">
        <f t="shared" ref="I804:I819" si="125">L804/40</f>
        <v>0.625</v>
      </c>
      <c r="J804" s="38"/>
      <c r="K804" s="89">
        <f t="shared" ref="K804:K819" si="126">M804*N1_</f>
        <v>241000</v>
      </c>
      <c r="L804" s="31">
        <v>25</v>
      </c>
      <c r="M804" s="31">
        <f t="shared" si="123"/>
        <v>1000</v>
      </c>
    </row>
    <row r="805" spans="1:13" ht="15.75" x14ac:dyDescent="0.25">
      <c r="A805" s="14" t="s">
        <v>3374</v>
      </c>
      <c r="B805" s="21" t="s">
        <v>571</v>
      </c>
      <c r="C805" s="22" t="s">
        <v>3375</v>
      </c>
      <c r="D805" s="27">
        <f t="shared" si="124"/>
        <v>250640</v>
      </c>
      <c r="E805" s="35">
        <f t="shared" si="120"/>
        <v>184566</v>
      </c>
      <c r="F805" s="35">
        <f t="shared" si="121"/>
        <v>62383</v>
      </c>
      <c r="G805" s="35">
        <f t="shared" si="122"/>
        <v>3691</v>
      </c>
      <c r="H805" s="11">
        <v>0</v>
      </c>
      <c r="I805" s="92">
        <f t="shared" si="125"/>
        <v>0.65</v>
      </c>
      <c r="J805" s="38"/>
      <c r="K805" s="89">
        <f t="shared" si="126"/>
        <v>250640</v>
      </c>
      <c r="L805" s="31">
        <v>26</v>
      </c>
      <c r="M805" s="31">
        <f t="shared" si="123"/>
        <v>1040</v>
      </c>
    </row>
    <row r="806" spans="1:13" ht="15.75" x14ac:dyDescent="0.25">
      <c r="A806" s="14" t="s">
        <v>3376</v>
      </c>
      <c r="B806" s="21" t="s">
        <v>573</v>
      </c>
      <c r="C806" s="22" t="s">
        <v>3377</v>
      </c>
      <c r="D806" s="27">
        <f t="shared" si="124"/>
        <v>260280</v>
      </c>
      <c r="E806" s="35">
        <f t="shared" si="120"/>
        <v>191664</v>
      </c>
      <c r="F806" s="35">
        <f t="shared" si="121"/>
        <v>64783</v>
      </c>
      <c r="G806" s="35">
        <f t="shared" si="122"/>
        <v>3833</v>
      </c>
      <c r="H806" s="11">
        <v>0</v>
      </c>
      <c r="I806" s="92">
        <f t="shared" si="125"/>
        <v>0.67500000000000004</v>
      </c>
      <c r="J806" s="38"/>
      <c r="K806" s="89">
        <f t="shared" si="126"/>
        <v>260280</v>
      </c>
      <c r="L806" s="31">
        <v>27</v>
      </c>
      <c r="M806" s="31">
        <f t="shared" si="123"/>
        <v>1080</v>
      </c>
    </row>
    <row r="807" spans="1:13" ht="15.75" x14ac:dyDescent="0.25">
      <c r="A807" s="14" t="s">
        <v>3378</v>
      </c>
      <c r="B807" s="21" t="s">
        <v>575</v>
      </c>
      <c r="C807" s="22" t="s">
        <v>3379</v>
      </c>
      <c r="D807" s="27">
        <f t="shared" si="124"/>
        <v>269920</v>
      </c>
      <c r="E807" s="35">
        <f t="shared" si="120"/>
        <v>198763</v>
      </c>
      <c r="F807" s="35">
        <f t="shared" si="121"/>
        <v>67182</v>
      </c>
      <c r="G807" s="35">
        <f t="shared" si="122"/>
        <v>3975</v>
      </c>
      <c r="H807" s="11">
        <v>0</v>
      </c>
      <c r="I807" s="92">
        <f t="shared" si="125"/>
        <v>0.7</v>
      </c>
      <c r="J807" s="38"/>
      <c r="K807" s="89">
        <f t="shared" si="126"/>
        <v>269920</v>
      </c>
      <c r="L807" s="31">
        <v>28</v>
      </c>
      <c r="M807" s="31">
        <f t="shared" si="123"/>
        <v>1120</v>
      </c>
    </row>
    <row r="808" spans="1:13" ht="15.75" x14ac:dyDescent="0.25">
      <c r="A808" s="14" t="s">
        <v>3380</v>
      </c>
      <c r="B808" s="21" t="s">
        <v>577</v>
      </c>
      <c r="C808" s="22" t="s">
        <v>3381</v>
      </c>
      <c r="D808" s="27">
        <f t="shared" si="124"/>
        <v>279560</v>
      </c>
      <c r="E808" s="35">
        <f t="shared" si="120"/>
        <v>205862</v>
      </c>
      <c r="F808" s="35">
        <f t="shared" si="121"/>
        <v>69581</v>
      </c>
      <c r="G808" s="35">
        <f t="shared" si="122"/>
        <v>4117</v>
      </c>
      <c r="H808" s="11">
        <v>0</v>
      </c>
      <c r="I808" s="92">
        <f t="shared" si="125"/>
        <v>0.72499999999999998</v>
      </c>
      <c r="J808" s="38"/>
      <c r="K808" s="89">
        <f t="shared" si="126"/>
        <v>279560</v>
      </c>
      <c r="L808" s="31">
        <v>29</v>
      </c>
      <c r="M808" s="31">
        <f t="shared" si="123"/>
        <v>1160</v>
      </c>
    </row>
    <row r="809" spans="1:13" ht="15.75" x14ac:dyDescent="0.25">
      <c r="A809" s="14" t="s">
        <v>3382</v>
      </c>
      <c r="B809" s="21" t="s">
        <v>579</v>
      </c>
      <c r="C809" s="22" t="s">
        <v>3383</v>
      </c>
      <c r="D809" s="27">
        <f t="shared" si="124"/>
        <v>289200</v>
      </c>
      <c r="E809" s="35">
        <f t="shared" si="120"/>
        <v>212960</v>
      </c>
      <c r="F809" s="35">
        <f t="shared" si="121"/>
        <v>71981</v>
      </c>
      <c r="G809" s="35">
        <f t="shared" si="122"/>
        <v>4259</v>
      </c>
      <c r="H809" s="11">
        <v>0</v>
      </c>
      <c r="I809" s="92">
        <f t="shared" si="125"/>
        <v>0.75</v>
      </c>
      <c r="J809" s="38"/>
      <c r="K809" s="89">
        <f t="shared" si="126"/>
        <v>289200</v>
      </c>
      <c r="L809" s="31">
        <v>30</v>
      </c>
      <c r="M809" s="31">
        <f t="shared" si="123"/>
        <v>1200</v>
      </c>
    </row>
    <row r="810" spans="1:13" ht="15.75" x14ac:dyDescent="0.25">
      <c r="A810" s="14" t="s">
        <v>3384</v>
      </c>
      <c r="B810" s="21" t="s">
        <v>581</v>
      </c>
      <c r="C810" s="22" t="s">
        <v>3385</v>
      </c>
      <c r="D810" s="27">
        <f t="shared" si="124"/>
        <v>298840</v>
      </c>
      <c r="E810" s="35">
        <f t="shared" si="120"/>
        <v>220059</v>
      </c>
      <c r="F810" s="35">
        <f t="shared" si="121"/>
        <v>74380</v>
      </c>
      <c r="G810" s="35">
        <f t="shared" si="122"/>
        <v>4401</v>
      </c>
      <c r="H810" s="11">
        <v>0</v>
      </c>
      <c r="I810" s="92">
        <f t="shared" si="125"/>
        <v>0.77500000000000002</v>
      </c>
      <c r="J810" s="38"/>
      <c r="K810" s="89">
        <f t="shared" si="126"/>
        <v>298840</v>
      </c>
      <c r="L810" s="31">
        <v>31</v>
      </c>
      <c r="M810" s="31">
        <f t="shared" si="123"/>
        <v>1240</v>
      </c>
    </row>
    <row r="811" spans="1:13" ht="15.75" x14ac:dyDescent="0.25">
      <c r="A811" s="14" t="s">
        <v>3386</v>
      </c>
      <c r="B811" s="21" t="s">
        <v>583</v>
      </c>
      <c r="C811" s="22" t="s">
        <v>3387</v>
      </c>
      <c r="D811" s="27">
        <f t="shared" si="124"/>
        <v>308480</v>
      </c>
      <c r="E811" s="35">
        <f t="shared" si="120"/>
        <v>227158</v>
      </c>
      <c r="F811" s="35">
        <f t="shared" si="121"/>
        <v>76779</v>
      </c>
      <c r="G811" s="35">
        <f t="shared" si="122"/>
        <v>4543</v>
      </c>
      <c r="H811" s="11">
        <v>0</v>
      </c>
      <c r="I811" s="92">
        <f t="shared" si="125"/>
        <v>0.8</v>
      </c>
      <c r="J811" s="38"/>
      <c r="K811" s="89">
        <f t="shared" si="126"/>
        <v>308480</v>
      </c>
      <c r="L811" s="31">
        <v>32</v>
      </c>
      <c r="M811" s="31">
        <f t="shared" si="123"/>
        <v>1280</v>
      </c>
    </row>
    <row r="812" spans="1:13" ht="15.75" x14ac:dyDescent="0.25">
      <c r="A812" s="14" t="s">
        <v>3388</v>
      </c>
      <c r="B812" s="21" t="s">
        <v>585</v>
      </c>
      <c r="C812" s="22" t="s">
        <v>3389</v>
      </c>
      <c r="D812" s="27">
        <f t="shared" si="124"/>
        <v>318120</v>
      </c>
      <c r="E812" s="35">
        <f t="shared" si="120"/>
        <v>234256</v>
      </c>
      <c r="F812" s="35">
        <f t="shared" si="121"/>
        <v>79179</v>
      </c>
      <c r="G812" s="35">
        <f t="shared" si="122"/>
        <v>4685</v>
      </c>
      <c r="H812" s="11">
        <v>0</v>
      </c>
      <c r="I812" s="92">
        <f t="shared" si="125"/>
        <v>0.82499999999999996</v>
      </c>
      <c r="J812" s="38"/>
      <c r="K812" s="89">
        <f t="shared" si="126"/>
        <v>318120</v>
      </c>
      <c r="L812" s="31">
        <v>33</v>
      </c>
      <c r="M812" s="31">
        <f t="shared" si="123"/>
        <v>1320</v>
      </c>
    </row>
    <row r="813" spans="1:13" ht="15.75" x14ac:dyDescent="0.25">
      <c r="A813" s="14" t="s">
        <v>3390</v>
      </c>
      <c r="B813" s="21" t="s">
        <v>587</v>
      </c>
      <c r="C813" s="22" t="s">
        <v>3391</v>
      </c>
      <c r="D813" s="27">
        <f t="shared" si="124"/>
        <v>327760</v>
      </c>
      <c r="E813" s="35">
        <f t="shared" si="120"/>
        <v>241355</v>
      </c>
      <c r="F813" s="35">
        <f t="shared" si="121"/>
        <v>81578</v>
      </c>
      <c r="G813" s="35">
        <f t="shared" si="122"/>
        <v>4827</v>
      </c>
      <c r="H813" s="11">
        <v>0</v>
      </c>
      <c r="I813" s="92">
        <f t="shared" si="125"/>
        <v>0.85</v>
      </c>
      <c r="J813" s="38"/>
      <c r="K813" s="89">
        <f t="shared" si="126"/>
        <v>327760</v>
      </c>
      <c r="L813" s="31">
        <v>34</v>
      </c>
      <c r="M813" s="31">
        <f t="shared" si="123"/>
        <v>1360</v>
      </c>
    </row>
    <row r="814" spans="1:13" ht="15.75" x14ac:dyDescent="0.25">
      <c r="A814" s="14" t="s">
        <v>3392</v>
      </c>
      <c r="B814" s="21" t="s">
        <v>589</v>
      </c>
      <c r="C814" s="22" t="s">
        <v>3393</v>
      </c>
      <c r="D814" s="27">
        <f t="shared" si="124"/>
        <v>337400</v>
      </c>
      <c r="E814" s="35">
        <f t="shared" si="120"/>
        <v>248454</v>
      </c>
      <c r="F814" s="35">
        <f t="shared" si="121"/>
        <v>83977</v>
      </c>
      <c r="G814" s="35">
        <f t="shared" si="122"/>
        <v>4969</v>
      </c>
      <c r="H814" s="11">
        <v>0</v>
      </c>
      <c r="I814" s="92">
        <f t="shared" si="125"/>
        <v>0.875</v>
      </c>
      <c r="J814" s="38"/>
      <c r="K814" s="89">
        <f t="shared" si="126"/>
        <v>337400</v>
      </c>
      <c r="L814" s="31">
        <v>35</v>
      </c>
      <c r="M814" s="31">
        <f t="shared" si="123"/>
        <v>1400</v>
      </c>
    </row>
    <row r="815" spans="1:13" ht="15.75" x14ac:dyDescent="0.25">
      <c r="A815" s="14" t="s">
        <v>3394</v>
      </c>
      <c r="B815" s="21" t="s">
        <v>591</v>
      </c>
      <c r="C815" s="22" t="s">
        <v>3395</v>
      </c>
      <c r="D815" s="27">
        <f t="shared" si="124"/>
        <v>347040</v>
      </c>
      <c r="E815" s="35">
        <f t="shared" si="120"/>
        <v>255552</v>
      </c>
      <c r="F815" s="35">
        <f t="shared" si="121"/>
        <v>86377</v>
      </c>
      <c r="G815" s="35">
        <f t="shared" si="122"/>
        <v>5111</v>
      </c>
      <c r="H815" s="11">
        <v>0</v>
      </c>
      <c r="I815" s="92">
        <f t="shared" si="125"/>
        <v>0.9</v>
      </c>
      <c r="J815" s="38"/>
      <c r="K815" s="89">
        <f t="shared" si="126"/>
        <v>347040</v>
      </c>
      <c r="L815" s="31">
        <v>36</v>
      </c>
      <c r="M815" s="31">
        <f t="shared" si="123"/>
        <v>1440</v>
      </c>
    </row>
    <row r="816" spans="1:13" ht="15.75" x14ac:dyDescent="0.25">
      <c r="A816" s="14" t="s">
        <v>3396</v>
      </c>
      <c r="B816" s="21" t="s">
        <v>593</v>
      </c>
      <c r="C816" s="22" t="s">
        <v>3397</v>
      </c>
      <c r="D816" s="27">
        <f t="shared" si="124"/>
        <v>356680</v>
      </c>
      <c r="E816" s="35">
        <f t="shared" si="120"/>
        <v>262651</v>
      </c>
      <c r="F816" s="35">
        <f t="shared" si="121"/>
        <v>88776</v>
      </c>
      <c r="G816" s="35">
        <f t="shared" si="122"/>
        <v>5253</v>
      </c>
      <c r="H816" s="11">
        <v>0</v>
      </c>
      <c r="I816" s="92">
        <f t="shared" si="125"/>
        <v>0.92500000000000004</v>
      </c>
      <c r="J816" s="38"/>
      <c r="K816" s="89">
        <f t="shared" si="126"/>
        <v>356680</v>
      </c>
      <c r="L816" s="31">
        <v>37</v>
      </c>
      <c r="M816" s="31">
        <f t="shared" si="123"/>
        <v>1480</v>
      </c>
    </row>
    <row r="817" spans="1:13" ht="15.75" x14ac:dyDescent="0.25">
      <c r="A817" s="14" t="s">
        <v>3398</v>
      </c>
      <c r="B817" s="21" t="s">
        <v>595</v>
      </c>
      <c r="C817" s="22" t="s">
        <v>3399</v>
      </c>
      <c r="D817" s="27">
        <f t="shared" si="124"/>
        <v>366320</v>
      </c>
      <c r="E817" s="35">
        <f t="shared" si="120"/>
        <v>269750</v>
      </c>
      <c r="F817" s="35">
        <f t="shared" si="121"/>
        <v>91175</v>
      </c>
      <c r="G817" s="35">
        <f t="shared" si="122"/>
        <v>5395</v>
      </c>
      <c r="H817" s="11">
        <v>0</v>
      </c>
      <c r="I817" s="92">
        <f t="shared" si="125"/>
        <v>0.95</v>
      </c>
      <c r="J817" s="38"/>
      <c r="K817" s="89">
        <f t="shared" si="126"/>
        <v>366320</v>
      </c>
      <c r="L817" s="31">
        <v>38</v>
      </c>
      <c r="M817" s="31">
        <f t="shared" si="123"/>
        <v>1520</v>
      </c>
    </row>
    <row r="818" spans="1:13" ht="15.75" x14ac:dyDescent="0.25">
      <c r="A818" s="14" t="s">
        <v>3400</v>
      </c>
      <c r="B818" s="21" t="s">
        <v>597</v>
      </c>
      <c r="C818" s="22" t="s">
        <v>3401</v>
      </c>
      <c r="D818" s="27">
        <f t="shared" si="124"/>
        <v>375960</v>
      </c>
      <c r="E818" s="35">
        <f t="shared" si="120"/>
        <v>276848</v>
      </c>
      <c r="F818" s="35">
        <f t="shared" si="121"/>
        <v>93575</v>
      </c>
      <c r="G818" s="35">
        <f t="shared" si="122"/>
        <v>5537</v>
      </c>
      <c r="H818" s="11">
        <v>0</v>
      </c>
      <c r="I818" s="92">
        <f t="shared" si="125"/>
        <v>0.97499999999999998</v>
      </c>
      <c r="J818" s="38"/>
      <c r="K818" s="89">
        <f t="shared" si="126"/>
        <v>375960</v>
      </c>
      <c r="L818" s="31">
        <v>39</v>
      </c>
      <c r="M818" s="31">
        <f t="shared" si="123"/>
        <v>1560</v>
      </c>
    </row>
    <row r="819" spans="1:13" ht="15.75" x14ac:dyDescent="0.25">
      <c r="A819" s="14" t="s">
        <v>3402</v>
      </c>
      <c r="B819" s="21" t="s">
        <v>261</v>
      </c>
      <c r="C819" s="22" t="s">
        <v>3403</v>
      </c>
      <c r="D819" s="27">
        <f t="shared" si="124"/>
        <v>385600</v>
      </c>
      <c r="E819" s="35">
        <f t="shared" si="120"/>
        <v>283947</v>
      </c>
      <c r="F819" s="35">
        <f t="shared" si="121"/>
        <v>95974</v>
      </c>
      <c r="G819" s="35">
        <f t="shared" si="122"/>
        <v>5679</v>
      </c>
      <c r="H819" s="11">
        <v>0</v>
      </c>
      <c r="I819" s="92">
        <f t="shared" si="125"/>
        <v>1</v>
      </c>
      <c r="J819" s="38"/>
      <c r="K819" s="89">
        <f t="shared" si="126"/>
        <v>385600</v>
      </c>
      <c r="L819" s="31">
        <v>40</v>
      </c>
      <c r="M819" s="31">
        <f t="shared" si="123"/>
        <v>1600</v>
      </c>
    </row>
    <row r="820" spans="1:13" ht="15.75" x14ac:dyDescent="0.25">
      <c r="A820" s="14" t="s">
        <v>3404</v>
      </c>
      <c r="B820" s="21" t="s">
        <v>3049</v>
      </c>
      <c r="C820" s="22" t="s">
        <v>3405</v>
      </c>
      <c r="D820" s="27">
        <f t="shared" si="124"/>
        <v>110855</v>
      </c>
      <c r="E820" s="35">
        <f t="shared" si="120"/>
        <v>81631</v>
      </c>
      <c r="F820" s="35">
        <f t="shared" si="121"/>
        <v>27591</v>
      </c>
      <c r="G820" s="35">
        <f t="shared" si="122"/>
        <v>1633</v>
      </c>
      <c r="H820" s="11">
        <v>0</v>
      </c>
      <c r="I820" s="94">
        <v>0.25</v>
      </c>
      <c r="J820" s="38"/>
      <c r="K820" s="89">
        <f>I820*P2_</f>
        <v>110855</v>
      </c>
      <c r="L820" s="31"/>
    </row>
    <row r="821" spans="1:13" ht="15.75" x14ac:dyDescent="0.25">
      <c r="A821" s="14" t="s">
        <v>3406</v>
      </c>
      <c r="B821" s="21" t="s">
        <v>2788</v>
      </c>
      <c r="C821" s="22" t="s">
        <v>3407</v>
      </c>
      <c r="D821" s="27">
        <f t="shared" si="124"/>
        <v>81278</v>
      </c>
      <c r="E821" s="35">
        <f t="shared" si="120"/>
        <v>59851</v>
      </c>
      <c r="F821" s="35">
        <f t="shared" si="121"/>
        <v>20230</v>
      </c>
      <c r="G821" s="35">
        <f t="shared" si="122"/>
        <v>1197</v>
      </c>
      <c r="H821" s="11">
        <v>0</v>
      </c>
      <c r="I821" s="94">
        <v>0.25</v>
      </c>
      <c r="J821" s="38"/>
      <c r="K821" s="89">
        <f>I821*P4_</f>
        <v>81277.5</v>
      </c>
      <c r="L821" s="31"/>
    </row>
    <row r="822" spans="1:13" ht="15.75" x14ac:dyDescent="0.25">
      <c r="A822" s="14" t="s">
        <v>3408</v>
      </c>
      <c r="B822" s="21" t="s">
        <v>264</v>
      </c>
      <c r="C822" s="22" t="s">
        <v>3409</v>
      </c>
      <c r="D822" s="27">
        <f t="shared" si="124"/>
        <v>9640</v>
      </c>
      <c r="E822" s="35">
        <f t="shared" si="120"/>
        <v>7099</v>
      </c>
      <c r="F822" s="35">
        <f t="shared" si="121"/>
        <v>2399</v>
      </c>
      <c r="G822" s="35">
        <f t="shared" si="122"/>
        <v>142</v>
      </c>
      <c r="H822" s="11">
        <v>0</v>
      </c>
      <c r="I822" s="92">
        <f t="shared" ref="I822:I885" si="127">L822/40</f>
        <v>2.5000000000000001E-2</v>
      </c>
      <c r="J822" s="38"/>
      <c r="K822" s="89">
        <f t="shared" ref="K822:K885" si="128">M822*N1_</f>
        <v>9640</v>
      </c>
      <c r="L822" s="31">
        <v>1</v>
      </c>
      <c r="M822" s="31">
        <f>L822*40</f>
        <v>40</v>
      </c>
    </row>
    <row r="823" spans="1:13" ht="15.75" x14ac:dyDescent="0.25">
      <c r="A823" s="14" t="s">
        <v>3410</v>
      </c>
      <c r="B823" s="21" t="s">
        <v>266</v>
      </c>
      <c r="C823" s="22" t="s">
        <v>3411</v>
      </c>
      <c r="D823" s="27">
        <f t="shared" si="124"/>
        <v>19280</v>
      </c>
      <c r="E823" s="35">
        <f t="shared" si="120"/>
        <v>14197</v>
      </c>
      <c r="F823" s="35">
        <f t="shared" si="121"/>
        <v>4799</v>
      </c>
      <c r="G823" s="35">
        <f t="shared" si="122"/>
        <v>284</v>
      </c>
      <c r="H823" s="11">
        <v>0</v>
      </c>
      <c r="I823" s="92">
        <f t="shared" si="127"/>
        <v>0.05</v>
      </c>
      <c r="J823" s="38"/>
      <c r="K823" s="89">
        <f t="shared" si="128"/>
        <v>19280</v>
      </c>
      <c r="L823" s="31">
        <v>2</v>
      </c>
      <c r="M823" s="31">
        <f t="shared" ref="M823:M846" si="129">L823*40</f>
        <v>80</v>
      </c>
    </row>
    <row r="824" spans="1:13" ht="15.75" x14ac:dyDescent="0.25">
      <c r="A824" s="14" t="s">
        <v>3412</v>
      </c>
      <c r="B824" s="21" t="s">
        <v>268</v>
      </c>
      <c r="C824" s="22" t="s">
        <v>3413</v>
      </c>
      <c r="D824" s="27">
        <f t="shared" si="124"/>
        <v>28920</v>
      </c>
      <c r="E824" s="35">
        <f t="shared" si="120"/>
        <v>21296</v>
      </c>
      <c r="F824" s="35">
        <f t="shared" si="121"/>
        <v>7198</v>
      </c>
      <c r="G824" s="35">
        <f t="shared" si="122"/>
        <v>426</v>
      </c>
      <c r="H824" s="11">
        <v>0</v>
      </c>
      <c r="I824" s="92">
        <f t="shared" si="127"/>
        <v>7.4999999999999997E-2</v>
      </c>
      <c r="J824" s="38"/>
      <c r="K824" s="89">
        <f t="shared" si="128"/>
        <v>28920</v>
      </c>
      <c r="L824" s="31">
        <v>3</v>
      </c>
      <c r="M824" s="31">
        <f t="shared" si="129"/>
        <v>120</v>
      </c>
    </row>
    <row r="825" spans="1:13" ht="15.75" x14ac:dyDescent="0.25">
      <c r="A825" s="14" t="s">
        <v>3414</v>
      </c>
      <c r="B825" s="21" t="s">
        <v>270</v>
      </c>
      <c r="C825" s="22" t="s">
        <v>3415</v>
      </c>
      <c r="D825" s="27">
        <f t="shared" si="124"/>
        <v>38560</v>
      </c>
      <c r="E825" s="35">
        <f t="shared" si="120"/>
        <v>28395</v>
      </c>
      <c r="F825" s="35">
        <f t="shared" si="121"/>
        <v>9597</v>
      </c>
      <c r="G825" s="35">
        <f t="shared" si="122"/>
        <v>568</v>
      </c>
      <c r="H825" s="11">
        <v>0</v>
      </c>
      <c r="I825" s="92">
        <f t="shared" si="127"/>
        <v>0.1</v>
      </c>
      <c r="J825" s="38"/>
      <c r="K825" s="89">
        <f t="shared" si="128"/>
        <v>38560</v>
      </c>
      <c r="L825" s="31">
        <v>4</v>
      </c>
      <c r="M825" s="31">
        <f t="shared" si="129"/>
        <v>160</v>
      </c>
    </row>
    <row r="826" spans="1:13" ht="15.75" x14ac:dyDescent="0.25">
      <c r="A826" s="14" t="s">
        <v>3416</v>
      </c>
      <c r="B826" s="21" t="s">
        <v>272</v>
      </c>
      <c r="C826" s="22" t="s">
        <v>3417</v>
      </c>
      <c r="D826" s="27">
        <f t="shared" si="124"/>
        <v>48200</v>
      </c>
      <c r="E826" s="35">
        <f t="shared" si="120"/>
        <v>35493</v>
      </c>
      <c r="F826" s="35">
        <f t="shared" si="121"/>
        <v>11997</v>
      </c>
      <c r="G826" s="35">
        <f t="shared" si="122"/>
        <v>710</v>
      </c>
      <c r="H826" s="11">
        <v>0</v>
      </c>
      <c r="I826" s="92">
        <f t="shared" si="127"/>
        <v>0.125</v>
      </c>
      <c r="J826" s="38"/>
      <c r="K826" s="89">
        <f t="shared" si="128"/>
        <v>48200</v>
      </c>
      <c r="L826" s="31">
        <v>5</v>
      </c>
      <c r="M826" s="31">
        <f t="shared" si="129"/>
        <v>200</v>
      </c>
    </row>
    <row r="827" spans="1:13" ht="15.75" x14ac:dyDescent="0.25">
      <c r="A827" s="14" t="s">
        <v>3418</v>
      </c>
      <c r="B827" s="21" t="s">
        <v>274</v>
      </c>
      <c r="C827" s="22" t="s">
        <v>3419</v>
      </c>
      <c r="D827" s="27">
        <f t="shared" si="124"/>
        <v>57840</v>
      </c>
      <c r="E827" s="35">
        <f t="shared" si="120"/>
        <v>42592</v>
      </c>
      <c r="F827" s="35">
        <f t="shared" si="121"/>
        <v>14396</v>
      </c>
      <c r="G827" s="35">
        <f t="shared" si="122"/>
        <v>852</v>
      </c>
      <c r="H827" s="11">
        <v>0</v>
      </c>
      <c r="I827" s="92">
        <f t="shared" si="127"/>
        <v>0.15</v>
      </c>
      <c r="J827" s="38"/>
      <c r="K827" s="89">
        <f t="shared" si="128"/>
        <v>57840</v>
      </c>
      <c r="L827" s="31">
        <v>6</v>
      </c>
      <c r="M827" s="31">
        <f t="shared" si="129"/>
        <v>240</v>
      </c>
    </row>
    <row r="828" spans="1:13" ht="15.75" x14ac:dyDescent="0.25">
      <c r="A828" s="14" t="s">
        <v>3420</v>
      </c>
      <c r="B828" s="21" t="s">
        <v>276</v>
      </c>
      <c r="C828" s="22" t="s">
        <v>3421</v>
      </c>
      <c r="D828" s="27">
        <f t="shared" si="124"/>
        <v>67480</v>
      </c>
      <c r="E828" s="35">
        <f t="shared" si="120"/>
        <v>49691</v>
      </c>
      <c r="F828" s="35">
        <f t="shared" si="121"/>
        <v>16795</v>
      </c>
      <c r="G828" s="35">
        <f t="shared" si="122"/>
        <v>994</v>
      </c>
      <c r="H828" s="11">
        <v>0</v>
      </c>
      <c r="I828" s="92">
        <f t="shared" si="127"/>
        <v>0.17499999999999999</v>
      </c>
      <c r="J828" s="38"/>
      <c r="K828" s="89">
        <f t="shared" si="128"/>
        <v>67480</v>
      </c>
      <c r="L828" s="31">
        <v>7</v>
      </c>
      <c r="M828" s="31">
        <f t="shared" si="129"/>
        <v>280</v>
      </c>
    </row>
    <row r="829" spans="1:13" ht="15.75" x14ac:dyDescent="0.25">
      <c r="A829" s="14" t="s">
        <v>3422</v>
      </c>
      <c r="B829" s="21" t="s">
        <v>278</v>
      </c>
      <c r="C829" s="22" t="s">
        <v>3423</v>
      </c>
      <c r="D829" s="27">
        <f t="shared" si="124"/>
        <v>77120</v>
      </c>
      <c r="E829" s="35">
        <f t="shared" si="120"/>
        <v>56789</v>
      </c>
      <c r="F829" s="35">
        <f t="shared" si="121"/>
        <v>19195</v>
      </c>
      <c r="G829" s="35">
        <f t="shared" si="122"/>
        <v>1136</v>
      </c>
      <c r="H829" s="11">
        <v>0</v>
      </c>
      <c r="I829" s="92">
        <f t="shared" si="127"/>
        <v>0.2</v>
      </c>
      <c r="J829" s="38"/>
      <c r="K829" s="89">
        <f t="shared" si="128"/>
        <v>77120</v>
      </c>
      <c r="L829" s="31">
        <v>8</v>
      </c>
      <c r="M829" s="31">
        <f t="shared" si="129"/>
        <v>320</v>
      </c>
    </row>
    <row r="830" spans="1:13" ht="15.75" x14ac:dyDescent="0.25">
      <c r="A830" s="14" t="s">
        <v>3424</v>
      </c>
      <c r="B830" s="21" t="s">
        <v>280</v>
      </c>
      <c r="C830" s="22" t="s">
        <v>3425</v>
      </c>
      <c r="D830" s="27">
        <f t="shared" si="124"/>
        <v>86760</v>
      </c>
      <c r="E830" s="35">
        <f t="shared" si="120"/>
        <v>63888</v>
      </c>
      <c r="F830" s="35">
        <f t="shared" si="121"/>
        <v>21594</v>
      </c>
      <c r="G830" s="35">
        <f t="shared" si="122"/>
        <v>1278</v>
      </c>
      <c r="H830" s="11">
        <v>0</v>
      </c>
      <c r="I830" s="92">
        <f t="shared" si="127"/>
        <v>0.22500000000000001</v>
      </c>
      <c r="J830" s="38"/>
      <c r="K830" s="89">
        <f t="shared" si="128"/>
        <v>86760</v>
      </c>
      <c r="L830" s="31">
        <v>9</v>
      </c>
      <c r="M830" s="31">
        <f t="shared" si="129"/>
        <v>360</v>
      </c>
    </row>
    <row r="831" spans="1:13" ht="15.75" x14ac:dyDescent="0.25">
      <c r="A831" s="14" t="s">
        <v>3426</v>
      </c>
      <c r="B831" s="21" t="s">
        <v>282</v>
      </c>
      <c r="C831" s="22" t="s">
        <v>3427</v>
      </c>
      <c r="D831" s="27">
        <f t="shared" si="124"/>
        <v>96400</v>
      </c>
      <c r="E831" s="35">
        <f t="shared" si="120"/>
        <v>70987</v>
      </c>
      <c r="F831" s="35">
        <f t="shared" si="121"/>
        <v>23993</v>
      </c>
      <c r="G831" s="35">
        <f t="shared" si="122"/>
        <v>1420</v>
      </c>
      <c r="H831" s="11">
        <v>0</v>
      </c>
      <c r="I831" s="92">
        <f t="shared" si="127"/>
        <v>0.25</v>
      </c>
      <c r="J831" s="38"/>
      <c r="K831" s="89">
        <f t="shared" si="128"/>
        <v>96400</v>
      </c>
      <c r="L831" s="31">
        <v>10</v>
      </c>
      <c r="M831" s="31">
        <f t="shared" si="129"/>
        <v>400</v>
      </c>
    </row>
    <row r="832" spans="1:13" ht="15.75" x14ac:dyDescent="0.25">
      <c r="A832" s="14" t="s">
        <v>3428</v>
      </c>
      <c r="B832" s="21" t="s">
        <v>284</v>
      </c>
      <c r="C832" s="22" t="s">
        <v>3429</v>
      </c>
      <c r="D832" s="27">
        <f t="shared" si="124"/>
        <v>106040</v>
      </c>
      <c r="E832" s="35">
        <f t="shared" si="120"/>
        <v>78085</v>
      </c>
      <c r="F832" s="35">
        <f t="shared" si="121"/>
        <v>26393</v>
      </c>
      <c r="G832" s="35">
        <f t="shared" si="122"/>
        <v>1562</v>
      </c>
      <c r="H832" s="11">
        <v>0</v>
      </c>
      <c r="I832" s="92">
        <f t="shared" si="127"/>
        <v>0.27500000000000002</v>
      </c>
      <c r="J832" s="38"/>
      <c r="K832" s="89">
        <f t="shared" si="128"/>
        <v>106040</v>
      </c>
      <c r="L832" s="31">
        <v>11</v>
      </c>
      <c r="M832" s="31">
        <f t="shared" si="129"/>
        <v>440</v>
      </c>
    </row>
    <row r="833" spans="1:13" ht="15.75" x14ac:dyDescent="0.25">
      <c r="A833" s="14" t="s">
        <v>3430</v>
      </c>
      <c r="B833" s="21" t="s">
        <v>286</v>
      </c>
      <c r="C833" s="22" t="s">
        <v>3431</v>
      </c>
      <c r="D833" s="27">
        <f t="shared" si="124"/>
        <v>115680</v>
      </c>
      <c r="E833" s="35">
        <f t="shared" si="120"/>
        <v>85184</v>
      </c>
      <c r="F833" s="35">
        <f t="shared" si="121"/>
        <v>28792</v>
      </c>
      <c r="G833" s="35">
        <f t="shared" si="122"/>
        <v>1704</v>
      </c>
      <c r="H833" s="11">
        <v>0</v>
      </c>
      <c r="I833" s="92">
        <f t="shared" si="127"/>
        <v>0.3</v>
      </c>
      <c r="J833" s="38"/>
      <c r="K833" s="89">
        <f t="shared" si="128"/>
        <v>115680</v>
      </c>
      <c r="L833" s="31">
        <v>12</v>
      </c>
      <c r="M833" s="31">
        <f t="shared" si="129"/>
        <v>480</v>
      </c>
    </row>
    <row r="834" spans="1:13" ht="15.75" x14ac:dyDescent="0.25">
      <c r="A834" s="14" t="s">
        <v>3432</v>
      </c>
      <c r="B834" s="21" t="s">
        <v>288</v>
      </c>
      <c r="C834" s="22" t="s">
        <v>3433</v>
      </c>
      <c r="D834" s="27">
        <f t="shared" si="124"/>
        <v>125320</v>
      </c>
      <c r="E834" s="35">
        <f t="shared" si="120"/>
        <v>92283</v>
      </c>
      <c r="F834" s="35">
        <f t="shared" si="121"/>
        <v>31191</v>
      </c>
      <c r="G834" s="35">
        <f t="shared" si="122"/>
        <v>1846</v>
      </c>
      <c r="H834" s="11">
        <v>0</v>
      </c>
      <c r="I834" s="92">
        <f t="shared" si="127"/>
        <v>0.32500000000000001</v>
      </c>
      <c r="J834" s="38"/>
      <c r="K834" s="89">
        <f t="shared" si="128"/>
        <v>125320</v>
      </c>
      <c r="L834" s="31">
        <v>13</v>
      </c>
      <c r="M834" s="31">
        <f t="shared" si="129"/>
        <v>520</v>
      </c>
    </row>
    <row r="835" spans="1:13" ht="15.75" x14ac:dyDescent="0.25">
      <c r="A835" s="14" t="s">
        <v>3434</v>
      </c>
      <c r="B835" s="21" t="s">
        <v>290</v>
      </c>
      <c r="C835" s="22" t="s">
        <v>3435</v>
      </c>
      <c r="D835" s="27">
        <f t="shared" si="124"/>
        <v>134960</v>
      </c>
      <c r="E835" s="35">
        <f t="shared" ref="E835:E898" si="130">ROUND($D835*100/135.8,0)</f>
        <v>99381</v>
      </c>
      <c r="F835" s="35">
        <f t="shared" ref="F835:F898" si="131">D835-E835-G835</f>
        <v>33591</v>
      </c>
      <c r="G835" s="35">
        <f t="shared" ref="G835:G898" si="132">ROUND($D835*2/135.8,0)</f>
        <v>1988</v>
      </c>
      <c r="H835" s="11">
        <v>0</v>
      </c>
      <c r="I835" s="92">
        <f t="shared" si="127"/>
        <v>0.35</v>
      </c>
      <c r="J835" s="38"/>
      <c r="K835" s="89">
        <f t="shared" si="128"/>
        <v>134960</v>
      </c>
      <c r="L835" s="31">
        <v>14</v>
      </c>
      <c r="M835" s="31">
        <f t="shared" si="129"/>
        <v>560</v>
      </c>
    </row>
    <row r="836" spans="1:13" ht="15.75" x14ac:dyDescent="0.25">
      <c r="A836" s="14" t="s">
        <v>3436</v>
      </c>
      <c r="B836" s="21" t="s">
        <v>292</v>
      </c>
      <c r="C836" s="22" t="s">
        <v>3437</v>
      </c>
      <c r="D836" s="27">
        <f t="shared" si="124"/>
        <v>144600</v>
      </c>
      <c r="E836" s="35">
        <f t="shared" si="130"/>
        <v>106480</v>
      </c>
      <c r="F836" s="35">
        <f t="shared" si="131"/>
        <v>35990</v>
      </c>
      <c r="G836" s="35">
        <f t="shared" si="132"/>
        <v>2130</v>
      </c>
      <c r="H836" s="11">
        <v>0</v>
      </c>
      <c r="I836" s="92">
        <f t="shared" si="127"/>
        <v>0.375</v>
      </c>
      <c r="J836" s="38"/>
      <c r="K836" s="89">
        <f t="shared" si="128"/>
        <v>144600</v>
      </c>
      <c r="L836" s="31">
        <v>15</v>
      </c>
      <c r="M836" s="31">
        <f t="shared" si="129"/>
        <v>600</v>
      </c>
    </row>
    <row r="837" spans="1:13" ht="15.75" x14ac:dyDescent="0.25">
      <c r="A837" s="14" t="s">
        <v>3438</v>
      </c>
      <c r="B837" s="21" t="s">
        <v>294</v>
      </c>
      <c r="C837" s="22" t="s">
        <v>3439</v>
      </c>
      <c r="D837" s="27">
        <f t="shared" si="124"/>
        <v>154240</v>
      </c>
      <c r="E837" s="35">
        <f t="shared" si="130"/>
        <v>113579</v>
      </c>
      <c r="F837" s="35">
        <f t="shared" si="131"/>
        <v>38389</v>
      </c>
      <c r="G837" s="35">
        <f t="shared" si="132"/>
        <v>2272</v>
      </c>
      <c r="H837" s="11">
        <v>0</v>
      </c>
      <c r="I837" s="92">
        <f t="shared" si="127"/>
        <v>0.4</v>
      </c>
      <c r="J837" s="38"/>
      <c r="K837" s="89">
        <f t="shared" si="128"/>
        <v>154240</v>
      </c>
      <c r="L837" s="31">
        <v>16</v>
      </c>
      <c r="M837" s="31">
        <f t="shared" si="129"/>
        <v>640</v>
      </c>
    </row>
    <row r="838" spans="1:13" ht="15.75" x14ac:dyDescent="0.25">
      <c r="A838" s="14" t="s">
        <v>3440</v>
      </c>
      <c r="B838" s="21" t="s">
        <v>296</v>
      </c>
      <c r="C838" s="22" t="s">
        <v>3441</v>
      </c>
      <c r="D838" s="27">
        <f t="shared" si="124"/>
        <v>163880</v>
      </c>
      <c r="E838" s="35">
        <f t="shared" si="130"/>
        <v>120677</v>
      </c>
      <c r="F838" s="35">
        <f t="shared" si="131"/>
        <v>40789</v>
      </c>
      <c r="G838" s="35">
        <f t="shared" si="132"/>
        <v>2414</v>
      </c>
      <c r="H838" s="11">
        <v>0</v>
      </c>
      <c r="I838" s="92">
        <f t="shared" si="127"/>
        <v>0.42499999999999999</v>
      </c>
      <c r="J838" s="38"/>
      <c r="K838" s="89">
        <f t="shared" si="128"/>
        <v>163880</v>
      </c>
      <c r="L838" s="31">
        <v>17</v>
      </c>
      <c r="M838" s="31">
        <f t="shared" si="129"/>
        <v>680</v>
      </c>
    </row>
    <row r="839" spans="1:13" ht="15.75" x14ac:dyDescent="0.25">
      <c r="A839" s="14" t="s">
        <v>3442</v>
      </c>
      <c r="B839" s="21" t="s">
        <v>298</v>
      </c>
      <c r="C839" s="22" t="s">
        <v>3443</v>
      </c>
      <c r="D839" s="27">
        <f t="shared" si="124"/>
        <v>173520</v>
      </c>
      <c r="E839" s="35">
        <f t="shared" si="130"/>
        <v>127776</v>
      </c>
      <c r="F839" s="35">
        <f t="shared" si="131"/>
        <v>43188</v>
      </c>
      <c r="G839" s="35">
        <f t="shared" si="132"/>
        <v>2556</v>
      </c>
      <c r="H839" s="11">
        <v>0</v>
      </c>
      <c r="I839" s="92">
        <f t="shared" si="127"/>
        <v>0.45</v>
      </c>
      <c r="J839" s="38"/>
      <c r="K839" s="89">
        <f t="shared" si="128"/>
        <v>173520</v>
      </c>
      <c r="L839" s="31">
        <v>18</v>
      </c>
      <c r="M839" s="31">
        <f t="shared" si="129"/>
        <v>720</v>
      </c>
    </row>
    <row r="840" spans="1:13" ht="15.75" x14ac:dyDescent="0.25">
      <c r="A840" s="14" t="s">
        <v>3444</v>
      </c>
      <c r="B840" s="21" t="s">
        <v>300</v>
      </c>
      <c r="C840" s="22" t="s">
        <v>3445</v>
      </c>
      <c r="D840" s="27">
        <f t="shared" si="124"/>
        <v>183160</v>
      </c>
      <c r="E840" s="35">
        <f t="shared" si="130"/>
        <v>134875</v>
      </c>
      <c r="F840" s="35">
        <f t="shared" si="131"/>
        <v>45588</v>
      </c>
      <c r="G840" s="35">
        <f t="shared" si="132"/>
        <v>2697</v>
      </c>
      <c r="H840" s="11">
        <v>0</v>
      </c>
      <c r="I840" s="92">
        <f t="shared" si="127"/>
        <v>0.47499999999999998</v>
      </c>
      <c r="J840" s="38"/>
      <c r="K840" s="89">
        <f t="shared" si="128"/>
        <v>183160</v>
      </c>
      <c r="L840" s="31">
        <v>19</v>
      </c>
      <c r="M840" s="31">
        <f t="shared" si="129"/>
        <v>760</v>
      </c>
    </row>
    <row r="841" spans="1:13" ht="15.75" x14ac:dyDescent="0.25">
      <c r="A841" s="14" t="s">
        <v>3446</v>
      </c>
      <c r="B841" s="21" t="s">
        <v>302</v>
      </c>
      <c r="C841" s="22" t="s">
        <v>3447</v>
      </c>
      <c r="D841" s="27">
        <f t="shared" si="124"/>
        <v>192800</v>
      </c>
      <c r="E841" s="35">
        <f t="shared" si="130"/>
        <v>141973</v>
      </c>
      <c r="F841" s="35">
        <f t="shared" si="131"/>
        <v>47988</v>
      </c>
      <c r="G841" s="35">
        <f t="shared" si="132"/>
        <v>2839</v>
      </c>
      <c r="H841" s="11">
        <v>0</v>
      </c>
      <c r="I841" s="92">
        <f t="shared" si="127"/>
        <v>0.5</v>
      </c>
      <c r="J841" s="38"/>
      <c r="K841" s="89">
        <f t="shared" si="128"/>
        <v>192800</v>
      </c>
      <c r="L841" s="31">
        <v>20</v>
      </c>
      <c r="M841" s="31">
        <f t="shared" si="129"/>
        <v>800</v>
      </c>
    </row>
    <row r="842" spans="1:13" ht="15.75" x14ac:dyDescent="0.25">
      <c r="A842" s="14" t="s">
        <v>3448</v>
      </c>
      <c r="B842" s="21" t="s">
        <v>304</v>
      </c>
      <c r="C842" s="22" t="s">
        <v>3449</v>
      </c>
      <c r="D842" s="27">
        <f t="shared" si="124"/>
        <v>202440</v>
      </c>
      <c r="E842" s="35">
        <f t="shared" si="130"/>
        <v>149072</v>
      </c>
      <c r="F842" s="35">
        <f t="shared" si="131"/>
        <v>50387</v>
      </c>
      <c r="G842" s="35">
        <f t="shared" si="132"/>
        <v>2981</v>
      </c>
      <c r="H842" s="11">
        <v>0</v>
      </c>
      <c r="I842" s="92">
        <f t="shared" si="127"/>
        <v>0.52500000000000002</v>
      </c>
      <c r="J842" s="38"/>
      <c r="K842" s="89">
        <f t="shared" si="128"/>
        <v>202440</v>
      </c>
      <c r="L842" s="31">
        <v>21</v>
      </c>
      <c r="M842" s="31">
        <f t="shared" si="129"/>
        <v>840</v>
      </c>
    </row>
    <row r="843" spans="1:13" ht="15.75" x14ac:dyDescent="0.25">
      <c r="A843" s="14" t="s">
        <v>3450</v>
      </c>
      <c r="B843" s="21" t="s">
        <v>306</v>
      </c>
      <c r="C843" s="22" t="s">
        <v>3451</v>
      </c>
      <c r="D843" s="27">
        <f t="shared" si="124"/>
        <v>212080</v>
      </c>
      <c r="E843" s="35">
        <f t="shared" si="130"/>
        <v>156171</v>
      </c>
      <c r="F843" s="35">
        <f t="shared" si="131"/>
        <v>52786</v>
      </c>
      <c r="G843" s="35">
        <f t="shared" si="132"/>
        <v>3123</v>
      </c>
      <c r="H843" s="11">
        <v>0</v>
      </c>
      <c r="I843" s="92">
        <f t="shared" si="127"/>
        <v>0.55000000000000004</v>
      </c>
      <c r="J843" s="38"/>
      <c r="K843" s="89">
        <f t="shared" si="128"/>
        <v>212080</v>
      </c>
      <c r="L843" s="31">
        <v>22</v>
      </c>
      <c r="M843" s="31">
        <f t="shared" si="129"/>
        <v>880</v>
      </c>
    </row>
    <row r="844" spans="1:13" ht="15.75" x14ac:dyDescent="0.25">
      <c r="A844" s="14" t="s">
        <v>3452</v>
      </c>
      <c r="B844" s="21" t="s">
        <v>308</v>
      </c>
      <c r="C844" s="22" t="s">
        <v>3453</v>
      </c>
      <c r="D844" s="27">
        <f t="shared" si="124"/>
        <v>221720</v>
      </c>
      <c r="E844" s="35">
        <f t="shared" si="130"/>
        <v>163270</v>
      </c>
      <c r="F844" s="35">
        <f t="shared" si="131"/>
        <v>55185</v>
      </c>
      <c r="G844" s="35">
        <f t="shared" si="132"/>
        <v>3265</v>
      </c>
      <c r="H844" s="11">
        <v>0</v>
      </c>
      <c r="I844" s="92">
        <f t="shared" si="127"/>
        <v>0.57499999999999996</v>
      </c>
      <c r="J844" s="38"/>
      <c r="K844" s="89">
        <f t="shared" si="128"/>
        <v>221720</v>
      </c>
      <c r="L844" s="31">
        <v>23</v>
      </c>
      <c r="M844" s="31">
        <f t="shared" si="129"/>
        <v>920</v>
      </c>
    </row>
    <row r="845" spans="1:13" ht="15.75" x14ac:dyDescent="0.25">
      <c r="A845" s="14" t="s">
        <v>3454</v>
      </c>
      <c r="B845" s="21" t="s">
        <v>310</v>
      </c>
      <c r="C845" s="22" t="s">
        <v>3455</v>
      </c>
      <c r="D845" s="27">
        <f t="shared" si="124"/>
        <v>231360</v>
      </c>
      <c r="E845" s="35">
        <f t="shared" si="130"/>
        <v>170368</v>
      </c>
      <c r="F845" s="35">
        <f t="shared" si="131"/>
        <v>57585</v>
      </c>
      <c r="G845" s="35">
        <f t="shared" si="132"/>
        <v>3407</v>
      </c>
      <c r="H845" s="11">
        <v>0</v>
      </c>
      <c r="I845" s="92">
        <f t="shared" si="127"/>
        <v>0.6</v>
      </c>
      <c r="J845" s="38"/>
      <c r="K845" s="89">
        <f t="shared" si="128"/>
        <v>231360</v>
      </c>
      <c r="L845" s="31">
        <v>24</v>
      </c>
      <c r="M845" s="31">
        <f t="shared" si="129"/>
        <v>960</v>
      </c>
    </row>
    <row r="846" spans="1:13" ht="15.75" x14ac:dyDescent="0.25">
      <c r="A846" s="14" t="s">
        <v>3456</v>
      </c>
      <c r="B846" s="21" t="s">
        <v>312</v>
      </c>
      <c r="C846" s="22" t="s">
        <v>3457</v>
      </c>
      <c r="D846" s="27">
        <f t="shared" si="124"/>
        <v>241000</v>
      </c>
      <c r="E846" s="35">
        <f t="shared" si="130"/>
        <v>177467</v>
      </c>
      <c r="F846" s="35">
        <f t="shared" si="131"/>
        <v>59984</v>
      </c>
      <c r="G846" s="35">
        <f t="shared" si="132"/>
        <v>3549</v>
      </c>
      <c r="H846" s="11">
        <v>0</v>
      </c>
      <c r="I846" s="92">
        <f t="shared" si="127"/>
        <v>0.625</v>
      </c>
      <c r="J846" s="38"/>
      <c r="K846" s="89">
        <f t="shared" si="128"/>
        <v>241000</v>
      </c>
      <c r="L846" s="31">
        <v>25</v>
      </c>
      <c r="M846" s="31">
        <f t="shared" si="129"/>
        <v>1000</v>
      </c>
    </row>
    <row r="847" spans="1:13" ht="15.75" x14ac:dyDescent="0.25">
      <c r="A847" s="14" t="s">
        <v>3458</v>
      </c>
      <c r="B847" s="21" t="s">
        <v>314</v>
      </c>
      <c r="C847" s="22" t="s">
        <v>3459</v>
      </c>
      <c r="D847" s="27">
        <f t="shared" si="124"/>
        <v>9640</v>
      </c>
      <c r="E847" s="35">
        <f t="shared" si="130"/>
        <v>7099</v>
      </c>
      <c r="F847" s="35">
        <f t="shared" si="131"/>
        <v>2399</v>
      </c>
      <c r="G847" s="35">
        <f t="shared" si="132"/>
        <v>142</v>
      </c>
      <c r="H847" s="11">
        <v>0</v>
      </c>
      <c r="I847" s="92">
        <f t="shared" si="127"/>
        <v>2.5000000000000001E-2</v>
      </c>
      <c r="J847" s="38"/>
      <c r="K847" s="89">
        <f t="shared" si="128"/>
        <v>9640</v>
      </c>
      <c r="L847" s="31">
        <v>1</v>
      </c>
      <c r="M847" s="31">
        <f>L847*40</f>
        <v>40</v>
      </c>
    </row>
    <row r="848" spans="1:13" ht="15.75" x14ac:dyDescent="0.25">
      <c r="A848" s="14" t="s">
        <v>3460</v>
      </c>
      <c r="B848" s="21" t="s">
        <v>316</v>
      </c>
      <c r="C848" s="22" t="s">
        <v>3461</v>
      </c>
      <c r="D848" s="27">
        <f t="shared" si="124"/>
        <v>19280</v>
      </c>
      <c r="E848" s="35">
        <f t="shared" si="130"/>
        <v>14197</v>
      </c>
      <c r="F848" s="35">
        <f t="shared" si="131"/>
        <v>4799</v>
      </c>
      <c r="G848" s="35">
        <f t="shared" si="132"/>
        <v>284</v>
      </c>
      <c r="H848" s="11">
        <v>0</v>
      </c>
      <c r="I848" s="92">
        <f t="shared" si="127"/>
        <v>0.05</v>
      </c>
      <c r="J848" s="38"/>
      <c r="K848" s="89">
        <f t="shared" si="128"/>
        <v>19280</v>
      </c>
      <c r="L848" s="31">
        <v>2</v>
      </c>
      <c r="M848" s="31">
        <f t="shared" ref="M848:M895" si="133">L848*40</f>
        <v>80</v>
      </c>
    </row>
    <row r="849" spans="1:13" ht="15.75" x14ac:dyDescent="0.25">
      <c r="A849" s="14" t="s">
        <v>3462</v>
      </c>
      <c r="B849" s="21" t="s">
        <v>318</v>
      </c>
      <c r="C849" s="22" t="s">
        <v>3463</v>
      </c>
      <c r="D849" s="27">
        <f t="shared" si="124"/>
        <v>28920</v>
      </c>
      <c r="E849" s="35">
        <f t="shared" si="130"/>
        <v>21296</v>
      </c>
      <c r="F849" s="35">
        <f t="shared" si="131"/>
        <v>7198</v>
      </c>
      <c r="G849" s="35">
        <f t="shared" si="132"/>
        <v>426</v>
      </c>
      <c r="H849" s="11">
        <v>0</v>
      </c>
      <c r="I849" s="92">
        <f t="shared" si="127"/>
        <v>7.4999999999999997E-2</v>
      </c>
      <c r="J849" s="38"/>
      <c r="K849" s="89">
        <f t="shared" si="128"/>
        <v>28920</v>
      </c>
      <c r="L849" s="31">
        <v>3</v>
      </c>
      <c r="M849" s="31">
        <f t="shared" si="133"/>
        <v>120</v>
      </c>
    </row>
    <row r="850" spans="1:13" ht="15.75" x14ac:dyDescent="0.25">
      <c r="A850" s="14" t="s">
        <v>3464</v>
      </c>
      <c r="B850" s="21" t="s">
        <v>320</v>
      </c>
      <c r="C850" s="22" t="s">
        <v>3465</v>
      </c>
      <c r="D850" s="27">
        <f t="shared" si="124"/>
        <v>38560</v>
      </c>
      <c r="E850" s="35">
        <f t="shared" si="130"/>
        <v>28395</v>
      </c>
      <c r="F850" s="35">
        <f t="shared" si="131"/>
        <v>9597</v>
      </c>
      <c r="G850" s="35">
        <f t="shared" si="132"/>
        <v>568</v>
      </c>
      <c r="H850" s="11">
        <v>0</v>
      </c>
      <c r="I850" s="92">
        <f t="shared" si="127"/>
        <v>0.1</v>
      </c>
      <c r="J850" s="38"/>
      <c r="K850" s="89">
        <f t="shared" si="128"/>
        <v>38560</v>
      </c>
      <c r="L850" s="31">
        <v>4</v>
      </c>
      <c r="M850" s="31">
        <f t="shared" si="133"/>
        <v>160</v>
      </c>
    </row>
    <row r="851" spans="1:13" ht="15.75" x14ac:dyDescent="0.25">
      <c r="A851" s="14" t="s">
        <v>3466</v>
      </c>
      <c r="B851" s="21" t="s">
        <v>322</v>
      </c>
      <c r="C851" s="22" t="s">
        <v>3467</v>
      </c>
      <c r="D851" s="27">
        <f t="shared" si="124"/>
        <v>48200</v>
      </c>
      <c r="E851" s="35">
        <f t="shared" si="130"/>
        <v>35493</v>
      </c>
      <c r="F851" s="35">
        <f t="shared" si="131"/>
        <v>11997</v>
      </c>
      <c r="G851" s="35">
        <f t="shared" si="132"/>
        <v>710</v>
      </c>
      <c r="H851" s="11">
        <v>0</v>
      </c>
      <c r="I851" s="92">
        <f t="shared" si="127"/>
        <v>0.125</v>
      </c>
      <c r="J851" s="38"/>
      <c r="K851" s="89">
        <f t="shared" si="128"/>
        <v>48200</v>
      </c>
      <c r="L851" s="31">
        <v>5</v>
      </c>
      <c r="M851" s="31">
        <f t="shared" si="133"/>
        <v>200</v>
      </c>
    </row>
    <row r="852" spans="1:13" ht="15.75" x14ac:dyDescent="0.25">
      <c r="A852" s="14" t="s">
        <v>3468</v>
      </c>
      <c r="B852" s="21" t="s">
        <v>324</v>
      </c>
      <c r="C852" s="22" t="s">
        <v>3469</v>
      </c>
      <c r="D852" s="27">
        <f t="shared" si="124"/>
        <v>57840</v>
      </c>
      <c r="E852" s="35">
        <f t="shared" si="130"/>
        <v>42592</v>
      </c>
      <c r="F852" s="35">
        <f t="shared" si="131"/>
        <v>14396</v>
      </c>
      <c r="G852" s="35">
        <f t="shared" si="132"/>
        <v>852</v>
      </c>
      <c r="H852" s="11">
        <v>0</v>
      </c>
      <c r="I852" s="92">
        <f t="shared" si="127"/>
        <v>0.15</v>
      </c>
      <c r="J852" s="38"/>
      <c r="K852" s="89">
        <f t="shared" si="128"/>
        <v>57840</v>
      </c>
      <c r="L852" s="31">
        <v>6</v>
      </c>
      <c r="M852" s="31">
        <f t="shared" si="133"/>
        <v>240</v>
      </c>
    </row>
    <row r="853" spans="1:13" ht="15.75" x14ac:dyDescent="0.25">
      <c r="A853" s="14" t="s">
        <v>3470</v>
      </c>
      <c r="B853" s="21" t="s">
        <v>326</v>
      </c>
      <c r="C853" s="22" t="s">
        <v>3471</v>
      </c>
      <c r="D853" s="27">
        <f t="shared" ref="D853:D905" si="134">ROUND(K853,0)</f>
        <v>67480</v>
      </c>
      <c r="E853" s="35">
        <f t="shared" si="130"/>
        <v>49691</v>
      </c>
      <c r="F853" s="35">
        <f t="shared" si="131"/>
        <v>16795</v>
      </c>
      <c r="G853" s="35">
        <f t="shared" si="132"/>
        <v>994</v>
      </c>
      <c r="H853" s="11">
        <v>0</v>
      </c>
      <c r="I853" s="92">
        <f t="shared" si="127"/>
        <v>0.17499999999999999</v>
      </c>
      <c r="J853" s="38"/>
      <c r="K853" s="89">
        <f t="shared" si="128"/>
        <v>67480</v>
      </c>
      <c r="L853" s="31">
        <v>7</v>
      </c>
      <c r="M853" s="31">
        <f t="shared" si="133"/>
        <v>280</v>
      </c>
    </row>
    <row r="854" spans="1:13" ht="15.75" x14ac:dyDescent="0.25">
      <c r="A854" s="14" t="s">
        <v>3472</v>
      </c>
      <c r="B854" s="21" t="s">
        <v>328</v>
      </c>
      <c r="C854" s="22" t="s">
        <v>3473</v>
      </c>
      <c r="D854" s="27">
        <f t="shared" si="134"/>
        <v>77120</v>
      </c>
      <c r="E854" s="35">
        <f t="shared" si="130"/>
        <v>56789</v>
      </c>
      <c r="F854" s="35">
        <f t="shared" si="131"/>
        <v>19195</v>
      </c>
      <c r="G854" s="35">
        <f t="shared" si="132"/>
        <v>1136</v>
      </c>
      <c r="H854" s="11">
        <v>0</v>
      </c>
      <c r="I854" s="92">
        <f t="shared" si="127"/>
        <v>0.2</v>
      </c>
      <c r="J854" s="38"/>
      <c r="K854" s="89">
        <f t="shared" si="128"/>
        <v>77120</v>
      </c>
      <c r="L854" s="31">
        <v>8</v>
      </c>
      <c r="M854" s="31">
        <f t="shared" si="133"/>
        <v>320</v>
      </c>
    </row>
    <row r="855" spans="1:13" ht="15.75" x14ac:dyDescent="0.25">
      <c r="A855" s="14" t="s">
        <v>3474</v>
      </c>
      <c r="B855" s="21" t="s">
        <v>330</v>
      </c>
      <c r="C855" s="22" t="s">
        <v>3475</v>
      </c>
      <c r="D855" s="27">
        <f t="shared" si="134"/>
        <v>86760</v>
      </c>
      <c r="E855" s="35">
        <f t="shared" si="130"/>
        <v>63888</v>
      </c>
      <c r="F855" s="35">
        <f t="shared" si="131"/>
        <v>21594</v>
      </c>
      <c r="G855" s="35">
        <f t="shared" si="132"/>
        <v>1278</v>
      </c>
      <c r="H855" s="11">
        <v>0</v>
      </c>
      <c r="I855" s="92">
        <f t="shared" si="127"/>
        <v>0.22500000000000001</v>
      </c>
      <c r="J855" s="38"/>
      <c r="K855" s="89">
        <f t="shared" si="128"/>
        <v>86760</v>
      </c>
      <c r="L855" s="31">
        <v>9</v>
      </c>
      <c r="M855" s="31">
        <f t="shared" si="133"/>
        <v>360</v>
      </c>
    </row>
    <row r="856" spans="1:13" ht="15.75" x14ac:dyDescent="0.25">
      <c r="A856" s="14" t="s">
        <v>3476</v>
      </c>
      <c r="B856" s="21" t="s">
        <v>332</v>
      </c>
      <c r="C856" s="22" t="s">
        <v>3477</v>
      </c>
      <c r="D856" s="27">
        <f t="shared" si="134"/>
        <v>96400</v>
      </c>
      <c r="E856" s="35">
        <f t="shared" si="130"/>
        <v>70987</v>
      </c>
      <c r="F856" s="35">
        <f t="shared" si="131"/>
        <v>23993</v>
      </c>
      <c r="G856" s="35">
        <f t="shared" si="132"/>
        <v>1420</v>
      </c>
      <c r="H856" s="11">
        <v>0</v>
      </c>
      <c r="I856" s="92">
        <f t="shared" si="127"/>
        <v>0.25</v>
      </c>
      <c r="J856" s="38"/>
      <c r="K856" s="89">
        <f t="shared" si="128"/>
        <v>96400</v>
      </c>
      <c r="L856" s="31">
        <v>10</v>
      </c>
      <c r="M856" s="31">
        <f t="shared" si="133"/>
        <v>400</v>
      </c>
    </row>
    <row r="857" spans="1:13" ht="15.75" x14ac:dyDescent="0.25">
      <c r="A857" s="14" t="s">
        <v>3478</v>
      </c>
      <c r="B857" s="21" t="s">
        <v>334</v>
      </c>
      <c r="C857" s="22" t="s">
        <v>3479</v>
      </c>
      <c r="D857" s="27">
        <f t="shared" si="134"/>
        <v>106040</v>
      </c>
      <c r="E857" s="35">
        <f t="shared" si="130"/>
        <v>78085</v>
      </c>
      <c r="F857" s="35">
        <f t="shared" si="131"/>
        <v>26393</v>
      </c>
      <c r="G857" s="35">
        <f t="shared" si="132"/>
        <v>1562</v>
      </c>
      <c r="H857" s="11">
        <v>0</v>
      </c>
      <c r="I857" s="92">
        <f t="shared" si="127"/>
        <v>0.27500000000000002</v>
      </c>
      <c r="J857" s="38"/>
      <c r="K857" s="89">
        <f t="shared" si="128"/>
        <v>106040</v>
      </c>
      <c r="L857" s="31">
        <v>11</v>
      </c>
      <c r="M857" s="31">
        <f t="shared" si="133"/>
        <v>440</v>
      </c>
    </row>
    <row r="858" spans="1:13" ht="15.75" x14ac:dyDescent="0.25">
      <c r="A858" s="14" t="s">
        <v>3480</v>
      </c>
      <c r="B858" s="21" t="s">
        <v>336</v>
      </c>
      <c r="C858" s="22" t="s">
        <v>3481</v>
      </c>
      <c r="D858" s="27">
        <f t="shared" si="134"/>
        <v>115680</v>
      </c>
      <c r="E858" s="35">
        <f t="shared" si="130"/>
        <v>85184</v>
      </c>
      <c r="F858" s="35">
        <f t="shared" si="131"/>
        <v>28792</v>
      </c>
      <c r="G858" s="35">
        <f t="shared" si="132"/>
        <v>1704</v>
      </c>
      <c r="H858" s="11">
        <v>0</v>
      </c>
      <c r="I858" s="92">
        <f t="shared" si="127"/>
        <v>0.3</v>
      </c>
      <c r="J858" s="38"/>
      <c r="K858" s="89">
        <f t="shared" si="128"/>
        <v>115680</v>
      </c>
      <c r="L858" s="31">
        <v>12</v>
      </c>
      <c r="M858" s="31">
        <f t="shared" si="133"/>
        <v>480</v>
      </c>
    </row>
    <row r="859" spans="1:13" ht="15.75" x14ac:dyDescent="0.25">
      <c r="A859" s="14" t="s">
        <v>3482</v>
      </c>
      <c r="B859" s="21" t="s">
        <v>338</v>
      </c>
      <c r="C859" s="22" t="s">
        <v>3483</v>
      </c>
      <c r="D859" s="27">
        <f t="shared" si="134"/>
        <v>125320</v>
      </c>
      <c r="E859" s="35">
        <f t="shared" si="130"/>
        <v>92283</v>
      </c>
      <c r="F859" s="35">
        <f t="shared" si="131"/>
        <v>31191</v>
      </c>
      <c r="G859" s="35">
        <f t="shared" si="132"/>
        <v>1846</v>
      </c>
      <c r="H859" s="11">
        <v>0</v>
      </c>
      <c r="I859" s="92">
        <f t="shared" si="127"/>
        <v>0.32500000000000001</v>
      </c>
      <c r="J859" s="38"/>
      <c r="K859" s="89">
        <f t="shared" si="128"/>
        <v>125320</v>
      </c>
      <c r="L859" s="31">
        <v>13</v>
      </c>
      <c r="M859" s="31">
        <f t="shared" si="133"/>
        <v>520</v>
      </c>
    </row>
    <row r="860" spans="1:13" ht="15.75" x14ac:dyDescent="0.25">
      <c r="A860" s="14" t="s">
        <v>3484</v>
      </c>
      <c r="B860" s="21" t="s">
        <v>340</v>
      </c>
      <c r="C860" s="22" t="s">
        <v>3485</v>
      </c>
      <c r="D860" s="27">
        <f t="shared" si="134"/>
        <v>134960</v>
      </c>
      <c r="E860" s="35">
        <f t="shared" si="130"/>
        <v>99381</v>
      </c>
      <c r="F860" s="35">
        <f t="shared" si="131"/>
        <v>33591</v>
      </c>
      <c r="G860" s="35">
        <f t="shared" si="132"/>
        <v>1988</v>
      </c>
      <c r="H860" s="11">
        <v>0</v>
      </c>
      <c r="I860" s="92">
        <f t="shared" si="127"/>
        <v>0.35</v>
      </c>
      <c r="J860" s="38"/>
      <c r="K860" s="89">
        <f t="shared" si="128"/>
        <v>134960</v>
      </c>
      <c r="L860" s="31">
        <v>14</v>
      </c>
      <c r="M860" s="31">
        <f t="shared" si="133"/>
        <v>560</v>
      </c>
    </row>
    <row r="861" spans="1:13" ht="15.75" x14ac:dyDescent="0.25">
      <c r="A861" s="14" t="s">
        <v>3486</v>
      </c>
      <c r="B861" s="21" t="s">
        <v>342</v>
      </c>
      <c r="C861" s="22" t="s">
        <v>3487</v>
      </c>
      <c r="D861" s="27">
        <f t="shared" si="134"/>
        <v>144600</v>
      </c>
      <c r="E861" s="35">
        <f t="shared" si="130"/>
        <v>106480</v>
      </c>
      <c r="F861" s="35">
        <f t="shared" si="131"/>
        <v>35990</v>
      </c>
      <c r="G861" s="35">
        <f t="shared" si="132"/>
        <v>2130</v>
      </c>
      <c r="H861" s="11">
        <v>0</v>
      </c>
      <c r="I861" s="92">
        <f t="shared" si="127"/>
        <v>0.375</v>
      </c>
      <c r="J861" s="38"/>
      <c r="K861" s="89">
        <f t="shared" si="128"/>
        <v>144600</v>
      </c>
      <c r="L861" s="31">
        <v>15</v>
      </c>
      <c r="M861" s="31">
        <f t="shared" si="133"/>
        <v>600</v>
      </c>
    </row>
    <row r="862" spans="1:13" ht="15.75" x14ac:dyDescent="0.25">
      <c r="A862" s="14" t="s">
        <v>3488</v>
      </c>
      <c r="B862" s="21" t="s">
        <v>344</v>
      </c>
      <c r="C862" s="22" t="s">
        <v>3489</v>
      </c>
      <c r="D862" s="27">
        <f t="shared" si="134"/>
        <v>154240</v>
      </c>
      <c r="E862" s="35">
        <f t="shared" si="130"/>
        <v>113579</v>
      </c>
      <c r="F862" s="35">
        <f t="shared" si="131"/>
        <v>38389</v>
      </c>
      <c r="G862" s="35">
        <f t="shared" si="132"/>
        <v>2272</v>
      </c>
      <c r="H862" s="11">
        <v>0</v>
      </c>
      <c r="I862" s="92">
        <f t="shared" si="127"/>
        <v>0.4</v>
      </c>
      <c r="J862" s="38"/>
      <c r="K862" s="89">
        <f t="shared" si="128"/>
        <v>154240</v>
      </c>
      <c r="L862" s="31">
        <v>16</v>
      </c>
      <c r="M862" s="31">
        <f t="shared" si="133"/>
        <v>640</v>
      </c>
    </row>
    <row r="863" spans="1:13" ht="15.75" x14ac:dyDescent="0.25">
      <c r="A863" s="14" t="s">
        <v>3490</v>
      </c>
      <c r="B863" s="21" t="s">
        <v>346</v>
      </c>
      <c r="C863" s="22" t="s">
        <v>3491</v>
      </c>
      <c r="D863" s="27">
        <f t="shared" si="134"/>
        <v>163880</v>
      </c>
      <c r="E863" s="35">
        <f t="shared" si="130"/>
        <v>120677</v>
      </c>
      <c r="F863" s="35">
        <f t="shared" si="131"/>
        <v>40789</v>
      </c>
      <c r="G863" s="35">
        <f t="shared" si="132"/>
        <v>2414</v>
      </c>
      <c r="H863" s="11">
        <v>0</v>
      </c>
      <c r="I863" s="92">
        <f t="shared" si="127"/>
        <v>0.42499999999999999</v>
      </c>
      <c r="J863" s="38"/>
      <c r="K863" s="89">
        <f t="shared" si="128"/>
        <v>163880</v>
      </c>
      <c r="L863" s="31">
        <v>17</v>
      </c>
      <c r="M863" s="31">
        <f t="shared" si="133"/>
        <v>680</v>
      </c>
    </row>
    <row r="864" spans="1:13" ht="15.75" x14ac:dyDescent="0.25">
      <c r="A864" s="14" t="s">
        <v>3492</v>
      </c>
      <c r="B864" s="21" t="s">
        <v>348</v>
      </c>
      <c r="C864" s="22" t="s">
        <v>3493</v>
      </c>
      <c r="D864" s="27">
        <f t="shared" si="134"/>
        <v>173520</v>
      </c>
      <c r="E864" s="35">
        <f t="shared" si="130"/>
        <v>127776</v>
      </c>
      <c r="F864" s="35">
        <f t="shared" si="131"/>
        <v>43188</v>
      </c>
      <c r="G864" s="35">
        <f t="shared" si="132"/>
        <v>2556</v>
      </c>
      <c r="H864" s="11">
        <v>0</v>
      </c>
      <c r="I864" s="92">
        <f t="shared" si="127"/>
        <v>0.45</v>
      </c>
      <c r="J864" s="38"/>
      <c r="K864" s="89">
        <f t="shared" si="128"/>
        <v>173520</v>
      </c>
      <c r="L864" s="31">
        <v>18</v>
      </c>
      <c r="M864" s="31">
        <f t="shared" si="133"/>
        <v>720</v>
      </c>
    </row>
    <row r="865" spans="1:13" ht="15.75" x14ac:dyDescent="0.25">
      <c r="A865" s="14" t="s">
        <v>3494</v>
      </c>
      <c r="B865" s="21" t="s">
        <v>350</v>
      </c>
      <c r="C865" s="22" t="s">
        <v>3495</v>
      </c>
      <c r="D865" s="27">
        <f t="shared" si="134"/>
        <v>183160</v>
      </c>
      <c r="E865" s="35">
        <f t="shared" si="130"/>
        <v>134875</v>
      </c>
      <c r="F865" s="35">
        <f t="shared" si="131"/>
        <v>45588</v>
      </c>
      <c r="G865" s="35">
        <f t="shared" si="132"/>
        <v>2697</v>
      </c>
      <c r="H865" s="11">
        <v>0</v>
      </c>
      <c r="I865" s="92">
        <f t="shared" si="127"/>
        <v>0.47499999999999998</v>
      </c>
      <c r="J865" s="38"/>
      <c r="K865" s="89">
        <f t="shared" si="128"/>
        <v>183160</v>
      </c>
      <c r="L865" s="31">
        <v>19</v>
      </c>
      <c r="M865" s="31">
        <f t="shared" si="133"/>
        <v>760</v>
      </c>
    </row>
    <row r="866" spans="1:13" ht="15.75" x14ac:dyDescent="0.25">
      <c r="A866" s="14" t="s">
        <v>3496</v>
      </c>
      <c r="B866" s="21" t="s">
        <v>352</v>
      </c>
      <c r="C866" s="22" t="s">
        <v>3497</v>
      </c>
      <c r="D866" s="27">
        <f t="shared" si="134"/>
        <v>192800</v>
      </c>
      <c r="E866" s="35">
        <f t="shared" si="130"/>
        <v>141973</v>
      </c>
      <c r="F866" s="35">
        <f t="shared" si="131"/>
        <v>47988</v>
      </c>
      <c r="G866" s="35">
        <f t="shared" si="132"/>
        <v>2839</v>
      </c>
      <c r="H866" s="11">
        <v>0</v>
      </c>
      <c r="I866" s="92">
        <f t="shared" si="127"/>
        <v>0.5</v>
      </c>
      <c r="J866" s="38"/>
      <c r="K866" s="89">
        <f t="shared" si="128"/>
        <v>192800</v>
      </c>
      <c r="L866" s="31">
        <v>20</v>
      </c>
      <c r="M866" s="31">
        <f t="shared" si="133"/>
        <v>800</v>
      </c>
    </row>
    <row r="867" spans="1:13" ht="15.75" x14ac:dyDescent="0.25">
      <c r="A867" s="14" t="s">
        <v>3498</v>
      </c>
      <c r="B867" s="21" t="s">
        <v>354</v>
      </c>
      <c r="C867" s="22" t="s">
        <v>3499</v>
      </c>
      <c r="D867" s="27">
        <f t="shared" si="134"/>
        <v>202440</v>
      </c>
      <c r="E867" s="35">
        <f t="shared" si="130"/>
        <v>149072</v>
      </c>
      <c r="F867" s="35">
        <f t="shared" si="131"/>
        <v>50387</v>
      </c>
      <c r="G867" s="35">
        <f t="shared" si="132"/>
        <v>2981</v>
      </c>
      <c r="H867" s="11">
        <v>0</v>
      </c>
      <c r="I867" s="92">
        <f t="shared" si="127"/>
        <v>0.52500000000000002</v>
      </c>
      <c r="J867" s="38"/>
      <c r="K867" s="89">
        <f t="shared" si="128"/>
        <v>202440</v>
      </c>
      <c r="L867" s="31">
        <v>21</v>
      </c>
      <c r="M867" s="31">
        <f t="shared" si="133"/>
        <v>840</v>
      </c>
    </row>
    <row r="868" spans="1:13" ht="15.75" x14ac:dyDescent="0.25">
      <c r="A868" s="14" t="s">
        <v>3500</v>
      </c>
      <c r="B868" s="21" t="s">
        <v>356</v>
      </c>
      <c r="C868" s="22" t="s">
        <v>3501</v>
      </c>
      <c r="D868" s="27">
        <f t="shared" si="134"/>
        <v>212080</v>
      </c>
      <c r="E868" s="35">
        <f t="shared" si="130"/>
        <v>156171</v>
      </c>
      <c r="F868" s="35">
        <f t="shared" si="131"/>
        <v>52786</v>
      </c>
      <c r="G868" s="35">
        <f t="shared" si="132"/>
        <v>3123</v>
      </c>
      <c r="H868" s="11">
        <v>0</v>
      </c>
      <c r="I868" s="92">
        <f t="shared" si="127"/>
        <v>0.55000000000000004</v>
      </c>
      <c r="J868" s="38"/>
      <c r="K868" s="89">
        <f t="shared" si="128"/>
        <v>212080</v>
      </c>
      <c r="L868" s="31">
        <v>22</v>
      </c>
      <c r="M868" s="31">
        <f t="shared" si="133"/>
        <v>880</v>
      </c>
    </row>
    <row r="869" spans="1:13" ht="15.75" x14ac:dyDescent="0.25">
      <c r="A869" s="14" t="s">
        <v>3502</v>
      </c>
      <c r="B869" s="21" t="s">
        <v>358</v>
      </c>
      <c r="C869" s="22" t="s">
        <v>3503</v>
      </c>
      <c r="D869" s="27">
        <f t="shared" si="134"/>
        <v>221720</v>
      </c>
      <c r="E869" s="35">
        <f t="shared" si="130"/>
        <v>163270</v>
      </c>
      <c r="F869" s="35">
        <f t="shared" si="131"/>
        <v>55185</v>
      </c>
      <c r="G869" s="35">
        <f t="shared" si="132"/>
        <v>3265</v>
      </c>
      <c r="H869" s="11">
        <v>0</v>
      </c>
      <c r="I869" s="92">
        <f t="shared" si="127"/>
        <v>0.57499999999999996</v>
      </c>
      <c r="J869" s="38"/>
      <c r="K869" s="89">
        <f t="shared" si="128"/>
        <v>221720</v>
      </c>
      <c r="L869" s="31">
        <v>23</v>
      </c>
      <c r="M869" s="31">
        <f t="shared" si="133"/>
        <v>920</v>
      </c>
    </row>
    <row r="870" spans="1:13" ht="15.75" x14ac:dyDescent="0.25">
      <c r="A870" s="14" t="s">
        <v>3504</v>
      </c>
      <c r="B870" s="21" t="s">
        <v>360</v>
      </c>
      <c r="C870" s="22" t="s">
        <v>3505</v>
      </c>
      <c r="D870" s="27">
        <f t="shared" si="134"/>
        <v>231360</v>
      </c>
      <c r="E870" s="35">
        <f t="shared" si="130"/>
        <v>170368</v>
      </c>
      <c r="F870" s="35">
        <f t="shared" si="131"/>
        <v>57585</v>
      </c>
      <c r="G870" s="35">
        <f t="shared" si="132"/>
        <v>3407</v>
      </c>
      <c r="H870" s="11">
        <v>0</v>
      </c>
      <c r="I870" s="92">
        <f t="shared" si="127"/>
        <v>0.6</v>
      </c>
      <c r="J870" s="38"/>
      <c r="K870" s="89">
        <f t="shared" si="128"/>
        <v>231360</v>
      </c>
      <c r="L870" s="31">
        <v>24</v>
      </c>
      <c r="M870" s="31">
        <f t="shared" si="133"/>
        <v>960</v>
      </c>
    </row>
    <row r="871" spans="1:13" ht="15.75" x14ac:dyDescent="0.25">
      <c r="A871" s="14" t="s">
        <v>3506</v>
      </c>
      <c r="B871" s="21" t="s">
        <v>362</v>
      </c>
      <c r="C871" s="22" t="s">
        <v>3507</v>
      </c>
      <c r="D871" s="27">
        <f t="shared" si="134"/>
        <v>241000</v>
      </c>
      <c r="E871" s="35">
        <f t="shared" si="130"/>
        <v>177467</v>
      </c>
      <c r="F871" s="35">
        <f t="shared" si="131"/>
        <v>59984</v>
      </c>
      <c r="G871" s="35">
        <f t="shared" si="132"/>
        <v>3549</v>
      </c>
      <c r="H871" s="11">
        <v>0</v>
      </c>
      <c r="I871" s="92">
        <f t="shared" si="127"/>
        <v>0.625</v>
      </c>
      <c r="J871" s="38"/>
      <c r="K871" s="89">
        <f t="shared" si="128"/>
        <v>241000</v>
      </c>
      <c r="L871" s="31">
        <v>25</v>
      </c>
      <c r="M871" s="31">
        <f t="shared" si="133"/>
        <v>1000</v>
      </c>
    </row>
    <row r="872" spans="1:13" ht="15.75" x14ac:dyDescent="0.25">
      <c r="A872" s="81" t="s">
        <v>3569</v>
      </c>
      <c r="B872" s="82" t="s">
        <v>381</v>
      </c>
      <c r="C872" s="83" t="s">
        <v>3169</v>
      </c>
      <c r="D872" s="84">
        <f t="shared" si="134"/>
        <v>48200</v>
      </c>
      <c r="E872" s="85">
        <f t="shared" si="130"/>
        <v>35493</v>
      </c>
      <c r="F872" s="85">
        <f t="shared" si="131"/>
        <v>11997</v>
      </c>
      <c r="G872" s="85">
        <f t="shared" si="132"/>
        <v>710</v>
      </c>
      <c r="H872" s="86">
        <v>0</v>
      </c>
      <c r="I872" s="92">
        <f t="shared" si="127"/>
        <v>0.125</v>
      </c>
      <c r="J872" s="38"/>
      <c r="K872" s="89">
        <f t="shared" si="128"/>
        <v>48200</v>
      </c>
      <c r="L872" s="31">
        <v>5</v>
      </c>
      <c r="M872" s="31">
        <f t="shared" si="133"/>
        <v>200</v>
      </c>
    </row>
    <row r="873" spans="1:13" ht="15.75" x14ac:dyDescent="0.25">
      <c r="A873" s="81" t="s">
        <v>3570</v>
      </c>
      <c r="B873" s="82" t="s">
        <v>391</v>
      </c>
      <c r="C873" s="83" t="s">
        <v>3179</v>
      </c>
      <c r="D873" s="84">
        <f t="shared" si="134"/>
        <v>96400</v>
      </c>
      <c r="E873" s="85">
        <f t="shared" si="130"/>
        <v>70987</v>
      </c>
      <c r="F873" s="85">
        <f t="shared" si="131"/>
        <v>23993</v>
      </c>
      <c r="G873" s="85">
        <f t="shared" si="132"/>
        <v>1420</v>
      </c>
      <c r="H873" s="86">
        <v>0</v>
      </c>
      <c r="I873" s="92">
        <f t="shared" si="127"/>
        <v>0.25</v>
      </c>
      <c r="J873" s="38"/>
      <c r="K873" s="89">
        <f t="shared" si="128"/>
        <v>96400</v>
      </c>
      <c r="L873" s="31">
        <v>10</v>
      </c>
      <c r="M873" s="31">
        <f t="shared" si="133"/>
        <v>400</v>
      </c>
    </row>
    <row r="874" spans="1:13" ht="15.75" x14ac:dyDescent="0.25">
      <c r="A874" s="81" t="s">
        <v>3571</v>
      </c>
      <c r="B874" s="82" t="s">
        <v>401</v>
      </c>
      <c r="C874" s="83" t="s">
        <v>3189</v>
      </c>
      <c r="D874" s="84">
        <f t="shared" si="134"/>
        <v>144600</v>
      </c>
      <c r="E874" s="85">
        <f t="shared" si="130"/>
        <v>106480</v>
      </c>
      <c r="F874" s="85">
        <f t="shared" si="131"/>
        <v>35990</v>
      </c>
      <c r="G874" s="85">
        <f t="shared" si="132"/>
        <v>2130</v>
      </c>
      <c r="H874" s="86">
        <v>0</v>
      </c>
      <c r="I874" s="92">
        <f t="shared" si="127"/>
        <v>0.375</v>
      </c>
      <c r="J874" s="38"/>
      <c r="K874" s="89">
        <f t="shared" si="128"/>
        <v>144600</v>
      </c>
      <c r="L874" s="31">
        <v>15</v>
      </c>
      <c r="M874" s="31">
        <f t="shared" si="133"/>
        <v>600</v>
      </c>
    </row>
    <row r="875" spans="1:13" ht="15.75" x14ac:dyDescent="0.25">
      <c r="A875" s="81" t="s">
        <v>3572</v>
      </c>
      <c r="B875" s="82" t="s">
        <v>411</v>
      </c>
      <c r="C875" s="83" t="s">
        <v>3199</v>
      </c>
      <c r="D875" s="84">
        <f t="shared" si="134"/>
        <v>192800</v>
      </c>
      <c r="E875" s="85">
        <f t="shared" si="130"/>
        <v>141973</v>
      </c>
      <c r="F875" s="85">
        <f t="shared" si="131"/>
        <v>47988</v>
      </c>
      <c r="G875" s="85">
        <f t="shared" si="132"/>
        <v>2839</v>
      </c>
      <c r="H875" s="86">
        <v>0</v>
      </c>
      <c r="I875" s="92">
        <f t="shared" si="127"/>
        <v>0.5</v>
      </c>
      <c r="J875" s="38"/>
      <c r="K875" s="89">
        <f t="shared" si="128"/>
        <v>192800</v>
      </c>
      <c r="L875" s="31">
        <v>20</v>
      </c>
      <c r="M875" s="31">
        <f t="shared" si="133"/>
        <v>800</v>
      </c>
    </row>
    <row r="876" spans="1:13" ht="15.75" x14ac:dyDescent="0.25">
      <c r="A876" s="81" t="s">
        <v>3573</v>
      </c>
      <c r="B876" s="82" t="s">
        <v>421</v>
      </c>
      <c r="C876" s="83" t="s">
        <v>3209</v>
      </c>
      <c r="D876" s="84">
        <f t="shared" si="134"/>
        <v>241000</v>
      </c>
      <c r="E876" s="85">
        <f t="shared" si="130"/>
        <v>177467</v>
      </c>
      <c r="F876" s="85">
        <f t="shared" si="131"/>
        <v>59984</v>
      </c>
      <c r="G876" s="85">
        <f t="shared" si="132"/>
        <v>3549</v>
      </c>
      <c r="H876" s="86">
        <v>0</v>
      </c>
      <c r="I876" s="92">
        <f t="shared" si="127"/>
        <v>0.625</v>
      </c>
      <c r="J876" s="38"/>
      <c r="K876" s="89">
        <f t="shared" si="128"/>
        <v>241000</v>
      </c>
      <c r="L876" s="31">
        <v>25</v>
      </c>
      <c r="M876" s="31">
        <f t="shared" si="133"/>
        <v>1000</v>
      </c>
    </row>
    <row r="877" spans="1:13" ht="15.75" x14ac:dyDescent="0.25">
      <c r="A877" s="81" t="s">
        <v>3574</v>
      </c>
      <c r="B877" s="82" t="s">
        <v>431</v>
      </c>
      <c r="C877" s="83" t="s">
        <v>3219</v>
      </c>
      <c r="D877" s="84">
        <f t="shared" si="134"/>
        <v>289200</v>
      </c>
      <c r="E877" s="85">
        <f t="shared" si="130"/>
        <v>212960</v>
      </c>
      <c r="F877" s="85">
        <f t="shared" si="131"/>
        <v>71981</v>
      </c>
      <c r="G877" s="85">
        <f t="shared" si="132"/>
        <v>4259</v>
      </c>
      <c r="H877" s="86">
        <v>0</v>
      </c>
      <c r="I877" s="92">
        <f t="shared" si="127"/>
        <v>0.75</v>
      </c>
      <c r="J877" s="38"/>
      <c r="K877" s="89">
        <f t="shared" si="128"/>
        <v>289200</v>
      </c>
      <c r="L877" s="31">
        <v>30</v>
      </c>
      <c r="M877" s="31">
        <f t="shared" si="133"/>
        <v>1200</v>
      </c>
    </row>
    <row r="878" spans="1:13" ht="15.75" x14ac:dyDescent="0.25">
      <c r="A878" s="81" t="s">
        <v>3575</v>
      </c>
      <c r="B878" s="82" t="s">
        <v>441</v>
      </c>
      <c r="C878" s="83" t="s">
        <v>3229</v>
      </c>
      <c r="D878" s="84">
        <f t="shared" si="134"/>
        <v>337400</v>
      </c>
      <c r="E878" s="85">
        <f t="shared" si="130"/>
        <v>248454</v>
      </c>
      <c r="F878" s="85">
        <f t="shared" si="131"/>
        <v>83977</v>
      </c>
      <c r="G878" s="85">
        <f t="shared" si="132"/>
        <v>4969</v>
      </c>
      <c r="H878" s="86">
        <v>0</v>
      </c>
      <c r="I878" s="92">
        <f t="shared" si="127"/>
        <v>0.875</v>
      </c>
      <c r="J878" s="38"/>
      <c r="K878" s="89">
        <f t="shared" si="128"/>
        <v>337400</v>
      </c>
      <c r="L878" s="31">
        <v>35</v>
      </c>
      <c r="M878" s="31">
        <f t="shared" si="133"/>
        <v>1400</v>
      </c>
    </row>
    <row r="879" spans="1:13" ht="15.75" x14ac:dyDescent="0.25">
      <c r="A879" s="81" t="s">
        <v>3576</v>
      </c>
      <c r="B879" s="82" t="s">
        <v>451</v>
      </c>
      <c r="C879" s="83" t="s">
        <v>3239</v>
      </c>
      <c r="D879" s="84">
        <f t="shared" si="134"/>
        <v>385600</v>
      </c>
      <c r="E879" s="85">
        <f t="shared" si="130"/>
        <v>283947</v>
      </c>
      <c r="F879" s="85">
        <f t="shared" si="131"/>
        <v>95974</v>
      </c>
      <c r="G879" s="85">
        <f t="shared" si="132"/>
        <v>5679</v>
      </c>
      <c r="H879" s="86">
        <v>0</v>
      </c>
      <c r="I879" s="92">
        <f t="shared" si="127"/>
        <v>1</v>
      </c>
      <c r="J879" s="38"/>
      <c r="K879" s="89">
        <f t="shared" si="128"/>
        <v>385600</v>
      </c>
      <c r="L879" s="31">
        <v>40</v>
      </c>
      <c r="M879" s="31">
        <f t="shared" si="133"/>
        <v>1600</v>
      </c>
    </row>
    <row r="880" spans="1:13" ht="15.75" x14ac:dyDescent="0.25">
      <c r="A880" s="81" t="s">
        <v>3577</v>
      </c>
      <c r="B880" s="82" t="s">
        <v>1639</v>
      </c>
      <c r="C880" s="83" t="s">
        <v>3253</v>
      </c>
      <c r="D880" s="84">
        <f t="shared" si="134"/>
        <v>48200</v>
      </c>
      <c r="E880" s="85">
        <f t="shared" si="130"/>
        <v>35493</v>
      </c>
      <c r="F880" s="85">
        <f t="shared" si="131"/>
        <v>11997</v>
      </c>
      <c r="G880" s="85">
        <f t="shared" si="132"/>
        <v>710</v>
      </c>
      <c r="H880" s="86">
        <v>0</v>
      </c>
      <c r="I880" s="92">
        <f t="shared" si="127"/>
        <v>0.125</v>
      </c>
      <c r="J880" s="38"/>
      <c r="K880" s="89">
        <f t="shared" si="128"/>
        <v>48200</v>
      </c>
      <c r="L880" s="31">
        <v>5</v>
      </c>
      <c r="M880" s="31">
        <f t="shared" si="133"/>
        <v>200</v>
      </c>
    </row>
    <row r="881" spans="1:13" ht="15.75" x14ac:dyDescent="0.25">
      <c r="A881" s="81" t="s">
        <v>3578</v>
      </c>
      <c r="B881" s="82" t="s">
        <v>1654</v>
      </c>
      <c r="C881" s="83" t="s">
        <v>3263</v>
      </c>
      <c r="D881" s="84">
        <f t="shared" si="134"/>
        <v>96400</v>
      </c>
      <c r="E881" s="85">
        <f t="shared" si="130"/>
        <v>70987</v>
      </c>
      <c r="F881" s="85">
        <f t="shared" si="131"/>
        <v>23993</v>
      </c>
      <c r="G881" s="85">
        <f t="shared" si="132"/>
        <v>1420</v>
      </c>
      <c r="H881" s="86">
        <v>0</v>
      </c>
      <c r="I881" s="92">
        <f t="shared" si="127"/>
        <v>0.25</v>
      </c>
      <c r="J881" s="38"/>
      <c r="K881" s="89">
        <f t="shared" si="128"/>
        <v>96400</v>
      </c>
      <c r="L881" s="31">
        <v>10</v>
      </c>
      <c r="M881" s="31">
        <f t="shared" si="133"/>
        <v>400</v>
      </c>
    </row>
    <row r="882" spans="1:13" ht="15.75" x14ac:dyDescent="0.25">
      <c r="A882" s="81" t="s">
        <v>3579</v>
      </c>
      <c r="B882" s="82" t="s">
        <v>1669</v>
      </c>
      <c r="C882" s="83" t="s">
        <v>3273</v>
      </c>
      <c r="D882" s="84">
        <f t="shared" si="134"/>
        <v>144600</v>
      </c>
      <c r="E882" s="85">
        <f t="shared" si="130"/>
        <v>106480</v>
      </c>
      <c r="F882" s="85">
        <f t="shared" si="131"/>
        <v>35990</v>
      </c>
      <c r="G882" s="85">
        <f t="shared" si="132"/>
        <v>2130</v>
      </c>
      <c r="H882" s="86">
        <v>0</v>
      </c>
      <c r="I882" s="92">
        <f t="shared" si="127"/>
        <v>0.375</v>
      </c>
      <c r="J882" s="38"/>
      <c r="K882" s="89">
        <f t="shared" si="128"/>
        <v>144600</v>
      </c>
      <c r="L882" s="31">
        <v>15</v>
      </c>
      <c r="M882" s="31">
        <f t="shared" si="133"/>
        <v>600</v>
      </c>
    </row>
    <row r="883" spans="1:13" ht="15.75" x14ac:dyDescent="0.25">
      <c r="A883" s="81" t="s">
        <v>3580</v>
      </c>
      <c r="B883" s="82" t="s">
        <v>1684</v>
      </c>
      <c r="C883" s="83" t="s">
        <v>3283</v>
      </c>
      <c r="D883" s="84">
        <f t="shared" si="134"/>
        <v>192800</v>
      </c>
      <c r="E883" s="85">
        <f t="shared" si="130"/>
        <v>141973</v>
      </c>
      <c r="F883" s="85">
        <f t="shared" si="131"/>
        <v>47988</v>
      </c>
      <c r="G883" s="85">
        <f t="shared" si="132"/>
        <v>2839</v>
      </c>
      <c r="H883" s="86">
        <v>0</v>
      </c>
      <c r="I883" s="92">
        <f t="shared" si="127"/>
        <v>0.5</v>
      </c>
      <c r="J883" s="38"/>
      <c r="K883" s="89">
        <f t="shared" si="128"/>
        <v>192800</v>
      </c>
      <c r="L883" s="31">
        <v>20</v>
      </c>
      <c r="M883" s="31">
        <f t="shared" si="133"/>
        <v>800</v>
      </c>
    </row>
    <row r="884" spans="1:13" ht="15.75" x14ac:dyDescent="0.25">
      <c r="A884" s="81" t="s">
        <v>3581</v>
      </c>
      <c r="B884" s="82" t="s">
        <v>1699</v>
      </c>
      <c r="C884" s="83" t="s">
        <v>3293</v>
      </c>
      <c r="D884" s="84">
        <f t="shared" si="134"/>
        <v>241000</v>
      </c>
      <c r="E884" s="85">
        <f t="shared" si="130"/>
        <v>177467</v>
      </c>
      <c r="F884" s="85">
        <f t="shared" si="131"/>
        <v>59984</v>
      </c>
      <c r="G884" s="85">
        <f t="shared" si="132"/>
        <v>3549</v>
      </c>
      <c r="H884" s="86">
        <v>0</v>
      </c>
      <c r="I884" s="92">
        <f t="shared" si="127"/>
        <v>0.625</v>
      </c>
      <c r="J884" s="38"/>
      <c r="K884" s="89">
        <f t="shared" si="128"/>
        <v>241000</v>
      </c>
      <c r="L884" s="31">
        <v>25</v>
      </c>
      <c r="M884" s="31">
        <f t="shared" si="133"/>
        <v>1000</v>
      </c>
    </row>
    <row r="885" spans="1:13" ht="15.75" x14ac:dyDescent="0.25">
      <c r="A885" s="81" t="s">
        <v>3582</v>
      </c>
      <c r="B885" s="82" t="s">
        <v>1714</v>
      </c>
      <c r="C885" s="83" t="s">
        <v>3303</v>
      </c>
      <c r="D885" s="84">
        <f t="shared" si="134"/>
        <v>289200</v>
      </c>
      <c r="E885" s="85">
        <f t="shared" si="130"/>
        <v>212960</v>
      </c>
      <c r="F885" s="85">
        <f t="shared" si="131"/>
        <v>71981</v>
      </c>
      <c r="G885" s="85">
        <f t="shared" si="132"/>
        <v>4259</v>
      </c>
      <c r="H885" s="86">
        <v>0</v>
      </c>
      <c r="I885" s="92">
        <f t="shared" si="127"/>
        <v>0.75</v>
      </c>
      <c r="J885" s="38"/>
      <c r="K885" s="89">
        <f t="shared" si="128"/>
        <v>289200</v>
      </c>
      <c r="L885" s="31">
        <v>30</v>
      </c>
      <c r="M885" s="31">
        <f t="shared" si="133"/>
        <v>1200</v>
      </c>
    </row>
    <row r="886" spans="1:13" ht="15.75" x14ac:dyDescent="0.25">
      <c r="A886" s="81" t="s">
        <v>3583</v>
      </c>
      <c r="B886" s="82" t="s">
        <v>1729</v>
      </c>
      <c r="C886" s="83" t="s">
        <v>3313</v>
      </c>
      <c r="D886" s="84">
        <f t="shared" si="134"/>
        <v>337400</v>
      </c>
      <c r="E886" s="85">
        <f t="shared" si="130"/>
        <v>248454</v>
      </c>
      <c r="F886" s="85">
        <f t="shared" si="131"/>
        <v>83977</v>
      </c>
      <c r="G886" s="85">
        <f t="shared" si="132"/>
        <v>4969</v>
      </c>
      <c r="H886" s="86">
        <v>0</v>
      </c>
      <c r="I886" s="92">
        <f t="shared" ref="I886:I895" si="135">L886/40</f>
        <v>0.875</v>
      </c>
      <c r="J886" s="38"/>
      <c r="K886" s="89">
        <f t="shared" ref="K886:K895" si="136">M886*N1_</f>
        <v>337400</v>
      </c>
      <c r="L886" s="31">
        <v>35</v>
      </c>
      <c r="M886" s="31">
        <f t="shared" si="133"/>
        <v>1400</v>
      </c>
    </row>
    <row r="887" spans="1:13" ht="15.75" x14ac:dyDescent="0.25">
      <c r="A887" s="81" t="s">
        <v>3584</v>
      </c>
      <c r="B887" s="82" t="s">
        <v>195</v>
      </c>
      <c r="C887" s="83" t="s">
        <v>3323</v>
      </c>
      <c r="D887" s="84">
        <f t="shared" si="134"/>
        <v>385600</v>
      </c>
      <c r="E887" s="85">
        <f t="shared" si="130"/>
        <v>283947</v>
      </c>
      <c r="F887" s="85">
        <f t="shared" si="131"/>
        <v>95974</v>
      </c>
      <c r="G887" s="85">
        <f t="shared" si="132"/>
        <v>5679</v>
      </c>
      <c r="H887" s="86">
        <v>0</v>
      </c>
      <c r="I887" s="92">
        <f t="shared" si="135"/>
        <v>1</v>
      </c>
      <c r="J887" s="38"/>
      <c r="K887" s="89">
        <f t="shared" si="136"/>
        <v>385600</v>
      </c>
      <c r="L887" s="31">
        <v>40</v>
      </c>
      <c r="M887" s="31">
        <f t="shared" si="133"/>
        <v>1600</v>
      </c>
    </row>
    <row r="888" spans="1:13" ht="15.75" x14ac:dyDescent="0.25">
      <c r="A888" s="81" t="s">
        <v>3585</v>
      </c>
      <c r="B888" s="82" t="s">
        <v>529</v>
      </c>
      <c r="C888" s="83" t="s">
        <v>3333</v>
      </c>
      <c r="D888" s="84">
        <f t="shared" si="134"/>
        <v>48200</v>
      </c>
      <c r="E888" s="85">
        <f t="shared" si="130"/>
        <v>35493</v>
      </c>
      <c r="F888" s="85">
        <f t="shared" si="131"/>
        <v>11997</v>
      </c>
      <c r="G888" s="85">
        <f t="shared" si="132"/>
        <v>710</v>
      </c>
      <c r="H888" s="86">
        <v>0</v>
      </c>
      <c r="I888" s="92">
        <f t="shared" si="135"/>
        <v>0.125</v>
      </c>
      <c r="J888" s="38"/>
      <c r="K888" s="89">
        <f t="shared" si="136"/>
        <v>48200</v>
      </c>
      <c r="L888" s="31">
        <v>5</v>
      </c>
      <c r="M888" s="31">
        <f t="shared" si="133"/>
        <v>200</v>
      </c>
    </row>
    <row r="889" spans="1:13" ht="15.75" x14ac:dyDescent="0.25">
      <c r="A889" s="81" t="s">
        <v>3586</v>
      </c>
      <c r="B889" s="82" t="s">
        <v>539</v>
      </c>
      <c r="C889" s="83" t="s">
        <v>3343</v>
      </c>
      <c r="D889" s="84">
        <f t="shared" si="134"/>
        <v>96400</v>
      </c>
      <c r="E889" s="85">
        <f t="shared" si="130"/>
        <v>70987</v>
      </c>
      <c r="F889" s="85">
        <f t="shared" si="131"/>
        <v>23993</v>
      </c>
      <c r="G889" s="85">
        <f t="shared" si="132"/>
        <v>1420</v>
      </c>
      <c r="H889" s="86">
        <v>0</v>
      </c>
      <c r="I889" s="92">
        <f t="shared" si="135"/>
        <v>0.25</v>
      </c>
      <c r="J889" s="38"/>
      <c r="K889" s="89">
        <f t="shared" si="136"/>
        <v>96400</v>
      </c>
      <c r="L889" s="31">
        <v>10</v>
      </c>
      <c r="M889" s="31">
        <f t="shared" si="133"/>
        <v>400</v>
      </c>
    </row>
    <row r="890" spans="1:13" ht="15.75" x14ac:dyDescent="0.25">
      <c r="A890" s="81" t="s">
        <v>3587</v>
      </c>
      <c r="B890" s="82" t="s">
        <v>549</v>
      </c>
      <c r="C890" s="83" t="s">
        <v>3353</v>
      </c>
      <c r="D890" s="84">
        <f t="shared" si="134"/>
        <v>144600</v>
      </c>
      <c r="E890" s="85">
        <f t="shared" si="130"/>
        <v>106480</v>
      </c>
      <c r="F890" s="85">
        <f t="shared" si="131"/>
        <v>35990</v>
      </c>
      <c r="G890" s="85">
        <f t="shared" si="132"/>
        <v>2130</v>
      </c>
      <c r="H890" s="86">
        <v>0</v>
      </c>
      <c r="I890" s="92">
        <f t="shared" si="135"/>
        <v>0.375</v>
      </c>
      <c r="J890" s="38"/>
      <c r="K890" s="89">
        <f t="shared" si="136"/>
        <v>144600</v>
      </c>
      <c r="L890" s="31">
        <v>15</v>
      </c>
      <c r="M890" s="31">
        <f t="shared" si="133"/>
        <v>600</v>
      </c>
    </row>
    <row r="891" spans="1:13" ht="15.75" x14ac:dyDescent="0.25">
      <c r="A891" s="81" t="s">
        <v>3588</v>
      </c>
      <c r="B891" s="82" t="s">
        <v>559</v>
      </c>
      <c r="C891" s="83" t="s">
        <v>3363</v>
      </c>
      <c r="D891" s="84">
        <f t="shared" si="134"/>
        <v>192800</v>
      </c>
      <c r="E891" s="85">
        <f t="shared" si="130"/>
        <v>141973</v>
      </c>
      <c r="F891" s="85">
        <f t="shared" si="131"/>
        <v>47988</v>
      </c>
      <c r="G891" s="85">
        <f t="shared" si="132"/>
        <v>2839</v>
      </c>
      <c r="H891" s="86">
        <v>0</v>
      </c>
      <c r="I891" s="92">
        <f t="shared" si="135"/>
        <v>0.5</v>
      </c>
      <c r="J891" s="38"/>
      <c r="K891" s="89">
        <f t="shared" si="136"/>
        <v>192800</v>
      </c>
      <c r="L891" s="31">
        <v>20</v>
      </c>
      <c r="M891" s="31">
        <f t="shared" si="133"/>
        <v>800</v>
      </c>
    </row>
    <row r="892" spans="1:13" ht="15.75" x14ac:dyDescent="0.25">
      <c r="A892" s="81" t="s">
        <v>3589</v>
      </c>
      <c r="B892" s="82" t="s">
        <v>569</v>
      </c>
      <c r="C892" s="83" t="s">
        <v>3373</v>
      </c>
      <c r="D892" s="84">
        <f t="shared" si="134"/>
        <v>241000</v>
      </c>
      <c r="E892" s="85">
        <f t="shared" si="130"/>
        <v>177467</v>
      </c>
      <c r="F892" s="85">
        <f t="shared" si="131"/>
        <v>59984</v>
      </c>
      <c r="G892" s="85">
        <f t="shared" si="132"/>
        <v>3549</v>
      </c>
      <c r="H892" s="86">
        <v>0</v>
      </c>
      <c r="I892" s="92">
        <f t="shared" si="135"/>
        <v>0.625</v>
      </c>
      <c r="J892" s="38"/>
      <c r="K892" s="89">
        <f t="shared" si="136"/>
        <v>241000</v>
      </c>
      <c r="L892" s="31">
        <v>25</v>
      </c>
      <c r="M892" s="31">
        <f t="shared" si="133"/>
        <v>1000</v>
      </c>
    </row>
    <row r="893" spans="1:13" ht="15.75" x14ac:dyDescent="0.25">
      <c r="A893" s="81" t="s">
        <v>3590</v>
      </c>
      <c r="B893" s="82" t="s">
        <v>579</v>
      </c>
      <c r="C893" s="83" t="s">
        <v>3383</v>
      </c>
      <c r="D893" s="84">
        <f t="shared" si="134"/>
        <v>289200</v>
      </c>
      <c r="E893" s="85">
        <f t="shared" si="130"/>
        <v>212960</v>
      </c>
      <c r="F893" s="85">
        <f t="shared" si="131"/>
        <v>71981</v>
      </c>
      <c r="G893" s="85">
        <f t="shared" si="132"/>
        <v>4259</v>
      </c>
      <c r="H893" s="86">
        <v>0</v>
      </c>
      <c r="I893" s="92">
        <f t="shared" si="135"/>
        <v>0.75</v>
      </c>
      <c r="J893" s="38"/>
      <c r="K893" s="89">
        <f t="shared" si="136"/>
        <v>289200</v>
      </c>
      <c r="L893" s="31">
        <v>30</v>
      </c>
      <c r="M893" s="31">
        <f t="shared" si="133"/>
        <v>1200</v>
      </c>
    </row>
    <row r="894" spans="1:13" ht="15.75" x14ac:dyDescent="0.25">
      <c r="A894" s="81" t="s">
        <v>3591</v>
      </c>
      <c r="B894" s="82" t="s">
        <v>589</v>
      </c>
      <c r="C894" s="83" t="s">
        <v>3393</v>
      </c>
      <c r="D894" s="84">
        <f t="shared" si="134"/>
        <v>337400</v>
      </c>
      <c r="E894" s="85">
        <f t="shared" si="130"/>
        <v>248454</v>
      </c>
      <c r="F894" s="85">
        <f t="shared" si="131"/>
        <v>83977</v>
      </c>
      <c r="G894" s="85">
        <f t="shared" si="132"/>
        <v>4969</v>
      </c>
      <c r="H894" s="86">
        <v>0</v>
      </c>
      <c r="I894" s="92">
        <f t="shared" si="135"/>
        <v>0.875</v>
      </c>
      <c r="J894" s="38"/>
      <c r="K894" s="89">
        <f t="shared" si="136"/>
        <v>337400</v>
      </c>
      <c r="L894" s="31">
        <v>35</v>
      </c>
      <c r="M894" s="31">
        <f t="shared" si="133"/>
        <v>1400</v>
      </c>
    </row>
    <row r="895" spans="1:13" ht="15.75" x14ac:dyDescent="0.25">
      <c r="A895" s="81" t="s">
        <v>3592</v>
      </c>
      <c r="B895" s="82" t="s">
        <v>261</v>
      </c>
      <c r="C895" s="83" t="s">
        <v>3403</v>
      </c>
      <c r="D895" s="84">
        <f t="shared" si="134"/>
        <v>385600</v>
      </c>
      <c r="E895" s="85">
        <f t="shared" si="130"/>
        <v>283947</v>
      </c>
      <c r="F895" s="85">
        <f t="shared" si="131"/>
        <v>95974</v>
      </c>
      <c r="G895" s="85">
        <f t="shared" si="132"/>
        <v>5679</v>
      </c>
      <c r="H895" s="86">
        <v>0</v>
      </c>
      <c r="I895" s="92">
        <f t="shared" si="135"/>
        <v>1</v>
      </c>
      <c r="J895" s="38"/>
      <c r="K895" s="89">
        <f t="shared" si="136"/>
        <v>385600</v>
      </c>
      <c r="L895" s="31">
        <v>40</v>
      </c>
      <c r="M895" s="31">
        <f t="shared" si="133"/>
        <v>1600</v>
      </c>
    </row>
    <row r="896" spans="1:13" ht="15.75" x14ac:dyDescent="0.25">
      <c r="A896" s="81" t="s">
        <v>3593</v>
      </c>
      <c r="B896" s="82" t="s">
        <v>272</v>
      </c>
      <c r="C896" s="83" t="s">
        <v>3417</v>
      </c>
      <c r="D896" s="84">
        <f t="shared" si="134"/>
        <v>48200</v>
      </c>
      <c r="E896" s="85">
        <f t="shared" si="130"/>
        <v>35493</v>
      </c>
      <c r="F896" s="85">
        <f t="shared" si="131"/>
        <v>11997</v>
      </c>
      <c r="G896" s="85">
        <f t="shared" si="132"/>
        <v>710</v>
      </c>
      <c r="H896" s="86">
        <v>0</v>
      </c>
      <c r="I896" s="92">
        <f t="shared" ref="I896:I900" si="137">L896/40</f>
        <v>0.125</v>
      </c>
      <c r="J896" s="38"/>
      <c r="K896" s="89">
        <f t="shared" ref="K896:K900" si="138">M896*N1_</f>
        <v>48200</v>
      </c>
      <c r="L896" s="31">
        <v>5</v>
      </c>
      <c r="M896" s="31">
        <f t="shared" ref="M896:M900" si="139">L896*40</f>
        <v>200</v>
      </c>
    </row>
    <row r="897" spans="1:13" ht="15.75" x14ac:dyDescent="0.25">
      <c r="A897" s="81" t="s">
        <v>3594</v>
      </c>
      <c r="B897" s="82" t="s">
        <v>282</v>
      </c>
      <c r="C897" s="83" t="s">
        <v>3427</v>
      </c>
      <c r="D897" s="84">
        <f t="shared" si="134"/>
        <v>96400</v>
      </c>
      <c r="E897" s="85">
        <f t="shared" si="130"/>
        <v>70987</v>
      </c>
      <c r="F897" s="85">
        <f t="shared" si="131"/>
        <v>23993</v>
      </c>
      <c r="G897" s="85">
        <f t="shared" si="132"/>
        <v>1420</v>
      </c>
      <c r="H897" s="86">
        <v>0</v>
      </c>
      <c r="I897" s="92">
        <f t="shared" si="137"/>
        <v>0.25</v>
      </c>
      <c r="J897" s="38"/>
      <c r="K897" s="89">
        <f t="shared" si="138"/>
        <v>96400</v>
      </c>
      <c r="L897" s="31">
        <v>10</v>
      </c>
      <c r="M897" s="31">
        <f t="shared" si="139"/>
        <v>400</v>
      </c>
    </row>
    <row r="898" spans="1:13" ht="15.75" x14ac:dyDescent="0.25">
      <c r="A898" s="81" t="s">
        <v>3595</v>
      </c>
      <c r="B898" s="82" t="s">
        <v>292</v>
      </c>
      <c r="C898" s="83" t="s">
        <v>3437</v>
      </c>
      <c r="D898" s="84">
        <f t="shared" si="134"/>
        <v>144600</v>
      </c>
      <c r="E898" s="85">
        <f t="shared" si="130"/>
        <v>106480</v>
      </c>
      <c r="F898" s="85">
        <f t="shared" si="131"/>
        <v>35990</v>
      </c>
      <c r="G898" s="85">
        <f t="shared" si="132"/>
        <v>2130</v>
      </c>
      <c r="H898" s="86">
        <v>0</v>
      </c>
      <c r="I898" s="92">
        <f t="shared" si="137"/>
        <v>0.375</v>
      </c>
      <c r="J898" s="38"/>
      <c r="K898" s="89">
        <f t="shared" si="138"/>
        <v>144600</v>
      </c>
      <c r="L898" s="31">
        <v>15</v>
      </c>
      <c r="M898" s="31">
        <f t="shared" si="139"/>
        <v>600</v>
      </c>
    </row>
    <row r="899" spans="1:13" ht="15.75" x14ac:dyDescent="0.25">
      <c r="A899" s="81" t="s">
        <v>3596</v>
      </c>
      <c r="B899" s="82" t="s">
        <v>302</v>
      </c>
      <c r="C899" s="83" t="s">
        <v>3447</v>
      </c>
      <c r="D899" s="84">
        <f t="shared" si="134"/>
        <v>192800</v>
      </c>
      <c r="E899" s="85">
        <f t="shared" ref="E899:E905" si="140">ROUND($D899*100/135.8,0)</f>
        <v>141973</v>
      </c>
      <c r="F899" s="85">
        <f t="shared" ref="F899:F905" si="141">D899-E899-G899</f>
        <v>47988</v>
      </c>
      <c r="G899" s="85">
        <f t="shared" ref="G899:G905" si="142">ROUND($D899*2/135.8,0)</f>
        <v>2839</v>
      </c>
      <c r="H899" s="86">
        <v>0</v>
      </c>
      <c r="I899" s="92">
        <f t="shared" si="137"/>
        <v>0.5</v>
      </c>
      <c r="J899" s="38"/>
      <c r="K899" s="89">
        <f t="shared" si="138"/>
        <v>192800</v>
      </c>
      <c r="L899" s="31">
        <v>20</v>
      </c>
      <c r="M899" s="31">
        <f t="shared" si="139"/>
        <v>800</v>
      </c>
    </row>
    <row r="900" spans="1:13" ht="15.75" x14ac:dyDescent="0.25">
      <c r="A900" s="81" t="s">
        <v>3597</v>
      </c>
      <c r="B900" s="82" t="s">
        <v>312</v>
      </c>
      <c r="C900" s="83" t="s">
        <v>3457</v>
      </c>
      <c r="D900" s="84">
        <f t="shared" si="134"/>
        <v>241000</v>
      </c>
      <c r="E900" s="85">
        <f t="shared" si="140"/>
        <v>177467</v>
      </c>
      <c r="F900" s="85">
        <f t="shared" si="141"/>
        <v>59984</v>
      </c>
      <c r="G900" s="85">
        <f t="shared" si="142"/>
        <v>3549</v>
      </c>
      <c r="H900" s="86">
        <v>0</v>
      </c>
      <c r="I900" s="92">
        <f t="shared" si="137"/>
        <v>0.625</v>
      </c>
      <c r="J900" s="38"/>
      <c r="K900" s="89">
        <f t="shared" si="138"/>
        <v>241000</v>
      </c>
      <c r="L900" s="31">
        <v>25</v>
      </c>
      <c r="M900" s="31">
        <f t="shared" si="139"/>
        <v>1000</v>
      </c>
    </row>
    <row r="901" spans="1:13" ht="15.75" x14ac:dyDescent="0.25">
      <c r="A901" s="81" t="s">
        <v>3598</v>
      </c>
      <c r="B901" s="82" t="s">
        <v>322</v>
      </c>
      <c r="C901" s="83" t="s">
        <v>3467</v>
      </c>
      <c r="D901" s="84">
        <f t="shared" si="134"/>
        <v>48200</v>
      </c>
      <c r="E901" s="85">
        <f t="shared" si="140"/>
        <v>35493</v>
      </c>
      <c r="F901" s="85">
        <f t="shared" si="141"/>
        <v>11997</v>
      </c>
      <c r="G901" s="85">
        <f t="shared" si="142"/>
        <v>710</v>
      </c>
      <c r="H901" s="86">
        <v>0</v>
      </c>
      <c r="I901" s="92">
        <f t="shared" ref="I901:I905" si="143">L901/40</f>
        <v>0.125</v>
      </c>
      <c r="J901" s="38"/>
      <c r="K901" s="89">
        <f t="shared" ref="K901:K905" si="144">M901*N1_</f>
        <v>48200</v>
      </c>
      <c r="L901" s="31">
        <v>5</v>
      </c>
      <c r="M901" s="31">
        <f t="shared" ref="M901:M905" si="145">L901*40</f>
        <v>200</v>
      </c>
    </row>
    <row r="902" spans="1:13" ht="15.75" x14ac:dyDescent="0.25">
      <c r="A902" s="81" t="s">
        <v>3599</v>
      </c>
      <c r="B902" s="82" t="s">
        <v>332</v>
      </c>
      <c r="C902" s="83" t="s">
        <v>3477</v>
      </c>
      <c r="D902" s="84">
        <f t="shared" si="134"/>
        <v>96400</v>
      </c>
      <c r="E902" s="85">
        <f t="shared" si="140"/>
        <v>70987</v>
      </c>
      <c r="F902" s="85">
        <f t="shared" si="141"/>
        <v>23993</v>
      </c>
      <c r="G902" s="85">
        <f t="shared" si="142"/>
        <v>1420</v>
      </c>
      <c r="H902" s="86">
        <v>0</v>
      </c>
      <c r="I902" s="92">
        <f t="shared" si="143"/>
        <v>0.25</v>
      </c>
      <c r="J902" s="38"/>
      <c r="K902" s="89">
        <f t="shared" si="144"/>
        <v>96400</v>
      </c>
      <c r="L902" s="31">
        <v>10</v>
      </c>
      <c r="M902" s="31">
        <f t="shared" si="145"/>
        <v>400</v>
      </c>
    </row>
    <row r="903" spans="1:13" ht="15.75" x14ac:dyDescent="0.25">
      <c r="A903" s="81" t="s">
        <v>3600</v>
      </c>
      <c r="B903" s="82" t="s">
        <v>342</v>
      </c>
      <c r="C903" s="83" t="s">
        <v>3487</v>
      </c>
      <c r="D903" s="84">
        <f t="shared" si="134"/>
        <v>144600</v>
      </c>
      <c r="E903" s="85">
        <f t="shared" si="140"/>
        <v>106480</v>
      </c>
      <c r="F903" s="85">
        <f t="shared" si="141"/>
        <v>35990</v>
      </c>
      <c r="G903" s="85">
        <f t="shared" si="142"/>
        <v>2130</v>
      </c>
      <c r="H903" s="86">
        <v>0</v>
      </c>
      <c r="I903" s="92">
        <f t="shared" si="143"/>
        <v>0.375</v>
      </c>
      <c r="J903" s="38"/>
      <c r="K903" s="89">
        <f t="shared" si="144"/>
        <v>144600</v>
      </c>
      <c r="L903" s="31">
        <v>15</v>
      </c>
      <c r="M903" s="31">
        <f t="shared" si="145"/>
        <v>600</v>
      </c>
    </row>
    <row r="904" spans="1:13" ht="15.75" x14ac:dyDescent="0.25">
      <c r="A904" s="81" t="s">
        <v>3601</v>
      </c>
      <c r="B904" s="82" t="s">
        <v>352</v>
      </c>
      <c r="C904" s="83" t="s">
        <v>3497</v>
      </c>
      <c r="D904" s="84">
        <f t="shared" si="134"/>
        <v>192800</v>
      </c>
      <c r="E904" s="85">
        <f t="shared" si="140"/>
        <v>141973</v>
      </c>
      <c r="F904" s="85">
        <f t="shared" si="141"/>
        <v>47988</v>
      </c>
      <c r="G904" s="85">
        <f t="shared" si="142"/>
        <v>2839</v>
      </c>
      <c r="H904" s="86">
        <v>0</v>
      </c>
      <c r="I904" s="92">
        <f t="shared" si="143"/>
        <v>0.5</v>
      </c>
      <c r="J904" s="38"/>
      <c r="K904" s="89">
        <f t="shared" si="144"/>
        <v>192800</v>
      </c>
      <c r="L904" s="31">
        <v>20</v>
      </c>
      <c r="M904" s="31">
        <f t="shared" si="145"/>
        <v>800</v>
      </c>
    </row>
    <row r="905" spans="1:13" ht="15.75" x14ac:dyDescent="0.25">
      <c r="A905" s="81" t="s">
        <v>3602</v>
      </c>
      <c r="B905" s="82" t="s">
        <v>362</v>
      </c>
      <c r="C905" s="83" t="s">
        <v>3507</v>
      </c>
      <c r="D905" s="84">
        <f t="shared" si="134"/>
        <v>241000</v>
      </c>
      <c r="E905" s="85">
        <f t="shared" si="140"/>
        <v>177467</v>
      </c>
      <c r="F905" s="85">
        <f t="shared" si="141"/>
        <v>59984</v>
      </c>
      <c r="G905" s="85">
        <f t="shared" si="142"/>
        <v>3549</v>
      </c>
      <c r="H905" s="86">
        <v>0</v>
      </c>
      <c r="I905" s="92">
        <f t="shared" si="143"/>
        <v>0.625</v>
      </c>
      <c r="J905" s="38"/>
      <c r="K905" s="89">
        <f t="shared" si="144"/>
        <v>241000</v>
      </c>
      <c r="L905" s="31">
        <v>25</v>
      </c>
      <c r="M905" s="31">
        <f t="shared" si="145"/>
        <v>1000</v>
      </c>
    </row>
    <row r="906" spans="1:13" ht="16.5" thickBot="1" x14ac:dyDescent="0.3">
      <c r="A906" s="3"/>
      <c r="B906" s="23"/>
      <c r="C906" s="24"/>
      <c r="D906" s="8"/>
      <c r="E906" s="36"/>
      <c r="F906" s="36"/>
      <c r="G906" s="36"/>
      <c r="H906" s="5"/>
      <c r="I906" s="95"/>
      <c r="J906" s="39"/>
      <c r="K906" s="41"/>
      <c r="L906" s="31"/>
    </row>
    <row r="907" spans="1:13" x14ac:dyDescent="0.25">
      <c r="D907" s="61"/>
      <c r="E907" s="61"/>
      <c r="F907" s="61"/>
      <c r="G907" s="61"/>
      <c r="H907" s="61"/>
      <c r="J907" s="61"/>
      <c r="K907" s="61"/>
      <c r="L907" s="31"/>
    </row>
    <row r="908" spans="1:13" x14ac:dyDescent="0.25">
      <c r="D908" s="32"/>
      <c r="E908" s="32"/>
      <c r="F908" s="32"/>
      <c r="G908" s="32"/>
      <c r="H908" s="32"/>
      <c r="J908" s="32"/>
      <c r="K908" s="32"/>
      <c r="L908" s="31"/>
    </row>
    <row r="909" spans="1:13" x14ac:dyDescent="0.25">
      <c r="G909" s="31"/>
      <c r="H909" s="32"/>
      <c r="J909" s="32"/>
      <c r="K909" s="32"/>
      <c r="L909" s="31"/>
    </row>
    <row r="910" spans="1:13" x14ac:dyDescent="0.25">
      <c r="D910" s="32"/>
      <c r="E910" s="32"/>
      <c r="F910" s="32"/>
      <c r="G910" s="32"/>
      <c r="H910" s="32"/>
      <c r="J910" s="32"/>
      <c r="K910" s="32"/>
      <c r="L910" s="31"/>
    </row>
    <row r="911" spans="1:13" x14ac:dyDescent="0.25">
      <c r="D911" s="65"/>
      <c r="E911" s="65"/>
      <c r="F911" s="65"/>
      <c r="G911" s="65"/>
      <c r="H911" s="32"/>
      <c r="J911" s="32"/>
      <c r="K911" s="32"/>
      <c r="L911" s="31"/>
    </row>
    <row r="913" spans="12:12" x14ac:dyDescent="0.25">
      <c r="L913" s="31"/>
    </row>
    <row r="914" spans="12:12" x14ac:dyDescent="0.25">
      <c r="L914" s="31"/>
    </row>
    <row r="915" spans="12:12" x14ac:dyDescent="0.25">
      <c r="L915" s="31"/>
    </row>
  </sheetData>
  <autoFilter ref="A1:M905"/>
  <pageMargins left="0.70866141732283472" right="0.70866141732283472" top="0.78740157480314965" bottom="0.78740157480314965" header="0.31496062992125984" footer="0.31496062992125984"/>
  <pageSetup paperSize="9" scale="64" fitToHeight="4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7"/>
  <sheetViews>
    <sheetView workbookViewId="0">
      <pane ySplit="1" topLeftCell="A2" activePane="bottomLeft" state="frozen"/>
      <selection pane="bottomLeft" activeCell="K1" sqref="K1"/>
    </sheetView>
  </sheetViews>
  <sheetFormatPr defaultRowHeight="15.75" x14ac:dyDescent="0.25"/>
  <cols>
    <col min="1" max="1" width="14.5703125" style="13" customWidth="1"/>
    <col min="2" max="2" width="82.42578125" style="15" bestFit="1" customWidth="1"/>
    <col min="3" max="3" width="12.28515625" style="13" bestFit="1" customWidth="1"/>
    <col min="4" max="8" width="11.140625" style="13" customWidth="1"/>
    <col min="9" max="9" width="5.85546875" style="42" hidden="1" customWidth="1"/>
    <col min="10" max="10" width="15.5703125" style="60" bestFit="1" customWidth="1"/>
    <col min="11" max="16384" width="9.140625" style="13"/>
  </cols>
  <sheetData>
    <row r="1" spans="1:10" s="16" customFormat="1" ht="48" thickBot="1" x14ac:dyDescent="0.3">
      <c r="A1" s="1" t="s">
        <v>1440</v>
      </c>
      <c r="B1" s="17" t="s">
        <v>1441</v>
      </c>
      <c r="C1" s="18" t="s">
        <v>1473</v>
      </c>
      <c r="D1" s="7" t="s">
        <v>1449</v>
      </c>
      <c r="E1" s="29" t="s">
        <v>1450</v>
      </c>
      <c r="F1" s="40" t="s">
        <v>1452</v>
      </c>
      <c r="G1" s="40" t="s">
        <v>1453</v>
      </c>
      <c r="H1" s="2" t="s">
        <v>1451</v>
      </c>
      <c r="I1" s="44"/>
      <c r="J1" s="59" t="s">
        <v>1447</v>
      </c>
    </row>
    <row r="2" spans="1:10" x14ac:dyDescent="0.25">
      <c r="A2" s="12" t="s">
        <v>659</v>
      </c>
      <c r="B2" s="19" t="s">
        <v>2206</v>
      </c>
      <c r="C2" s="20" t="s">
        <v>2208</v>
      </c>
      <c r="D2" s="26">
        <f t="shared" ref="D2:D75" si="0">E2+F2+H2</f>
        <v>1000</v>
      </c>
      <c r="E2" s="25">
        <v>0</v>
      </c>
      <c r="F2" s="25">
        <v>0</v>
      </c>
      <c r="G2" s="25">
        <v>0</v>
      </c>
      <c r="H2" s="6">
        <v>1000</v>
      </c>
    </row>
    <row r="3" spans="1:10" x14ac:dyDescent="0.25">
      <c r="A3" s="14" t="s">
        <v>660</v>
      </c>
      <c r="B3" s="21" t="s">
        <v>661</v>
      </c>
      <c r="C3" s="22" t="s">
        <v>2208</v>
      </c>
      <c r="D3" s="27">
        <f t="shared" si="0"/>
        <v>1000</v>
      </c>
      <c r="E3" s="28">
        <v>0</v>
      </c>
      <c r="F3" s="28">
        <v>0</v>
      </c>
      <c r="G3" s="28">
        <v>0</v>
      </c>
      <c r="H3" s="11">
        <v>1000</v>
      </c>
    </row>
    <row r="4" spans="1:10" x14ac:dyDescent="0.25">
      <c r="A4" s="14" t="s">
        <v>662</v>
      </c>
      <c r="B4" s="21" t="s">
        <v>663</v>
      </c>
      <c r="C4" s="22" t="s">
        <v>2210</v>
      </c>
      <c r="D4" s="27">
        <f t="shared" si="0"/>
        <v>5000</v>
      </c>
      <c r="E4" s="28">
        <v>0</v>
      </c>
      <c r="F4" s="28">
        <v>0</v>
      </c>
      <c r="G4" s="28">
        <v>0</v>
      </c>
      <c r="H4" s="11">
        <v>5000</v>
      </c>
    </row>
    <row r="5" spans="1:10" x14ac:dyDescent="0.25">
      <c r="A5" s="14" t="s">
        <v>664</v>
      </c>
      <c r="B5" s="21" t="s">
        <v>2211</v>
      </c>
      <c r="C5" s="22" t="s">
        <v>2210</v>
      </c>
      <c r="D5" s="27">
        <f t="shared" si="0"/>
        <v>5000</v>
      </c>
      <c r="E5" s="28">
        <v>0</v>
      </c>
      <c r="F5" s="28">
        <v>0</v>
      </c>
      <c r="G5" s="28">
        <v>0</v>
      </c>
      <c r="H5" s="11">
        <v>5000</v>
      </c>
    </row>
    <row r="6" spans="1:10" x14ac:dyDescent="0.25">
      <c r="A6" s="14" t="s">
        <v>665</v>
      </c>
      <c r="B6" s="21" t="s">
        <v>2212</v>
      </c>
      <c r="C6" s="22" t="s">
        <v>2214</v>
      </c>
      <c r="D6" s="27">
        <f t="shared" si="0"/>
        <v>2000</v>
      </c>
      <c r="E6" s="28">
        <v>0</v>
      </c>
      <c r="F6" s="28">
        <v>0</v>
      </c>
      <c r="G6" s="28">
        <v>0</v>
      </c>
      <c r="H6" s="11">
        <v>2000</v>
      </c>
    </row>
    <row r="7" spans="1:10" x14ac:dyDescent="0.25">
      <c r="A7" s="14" t="s">
        <v>666</v>
      </c>
      <c r="B7" s="21" t="s">
        <v>667</v>
      </c>
      <c r="C7" s="22" t="s">
        <v>2214</v>
      </c>
      <c r="D7" s="27">
        <f t="shared" si="0"/>
        <v>2000</v>
      </c>
      <c r="E7" s="28">
        <v>0</v>
      </c>
      <c r="F7" s="28">
        <v>0</v>
      </c>
      <c r="G7" s="28">
        <v>0</v>
      </c>
      <c r="H7" s="11">
        <v>2000</v>
      </c>
    </row>
    <row r="8" spans="1:10" x14ac:dyDescent="0.25">
      <c r="A8" s="14" t="s">
        <v>668</v>
      </c>
      <c r="B8" s="21" t="s">
        <v>2215</v>
      </c>
      <c r="C8" s="22" t="s">
        <v>2217</v>
      </c>
      <c r="D8" s="27">
        <f t="shared" si="0"/>
        <v>3000</v>
      </c>
      <c r="E8" s="28">
        <v>0</v>
      </c>
      <c r="F8" s="28">
        <v>0</v>
      </c>
      <c r="G8" s="28">
        <v>0</v>
      </c>
      <c r="H8" s="11">
        <v>3000</v>
      </c>
    </row>
    <row r="9" spans="1:10" x14ac:dyDescent="0.25">
      <c r="A9" s="14" t="s">
        <v>669</v>
      </c>
      <c r="B9" s="21" t="s">
        <v>670</v>
      </c>
      <c r="C9" s="22" t="s">
        <v>2217</v>
      </c>
      <c r="D9" s="27">
        <f t="shared" si="0"/>
        <v>3000</v>
      </c>
      <c r="E9" s="28">
        <v>0</v>
      </c>
      <c r="F9" s="28">
        <v>0</v>
      </c>
      <c r="G9" s="28">
        <v>0</v>
      </c>
      <c r="H9" s="11">
        <v>3000</v>
      </c>
    </row>
    <row r="10" spans="1:10" x14ac:dyDescent="0.25">
      <c r="A10" s="14" t="s">
        <v>671</v>
      </c>
      <c r="B10" s="21" t="s">
        <v>2218</v>
      </c>
      <c r="C10" s="22" t="s">
        <v>2220</v>
      </c>
      <c r="D10" s="27">
        <f t="shared" si="0"/>
        <v>2000</v>
      </c>
      <c r="E10" s="28">
        <v>0</v>
      </c>
      <c r="F10" s="28">
        <v>0</v>
      </c>
      <c r="G10" s="28">
        <v>0</v>
      </c>
      <c r="H10" s="11">
        <v>2000</v>
      </c>
    </row>
    <row r="11" spans="1:10" x14ac:dyDescent="0.25">
      <c r="A11" s="14" t="s">
        <v>672</v>
      </c>
      <c r="B11" s="21" t="s">
        <v>673</v>
      </c>
      <c r="C11" s="22" t="s">
        <v>2220</v>
      </c>
      <c r="D11" s="27">
        <f t="shared" si="0"/>
        <v>2000</v>
      </c>
      <c r="E11" s="28">
        <v>0</v>
      </c>
      <c r="F11" s="28">
        <v>0</v>
      </c>
      <c r="G11" s="28">
        <v>0</v>
      </c>
      <c r="H11" s="11">
        <v>2000</v>
      </c>
    </row>
    <row r="12" spans="1:10" s="42" customFormat="1" x14ac:dyDescent="0.25">
      <c r="A12" s="14" t="s">
        <v>2221</v>
      </c>
      <c r="B12" s="21" t="s">
        <v>1001</v>
      </c>
      <c r="C12" s="22" t="s">
        <v>2223</v>
      </c>
      <c r="D12" s="27">
        <f t="shared" ref="D12:D13" si="1">E12+F12+H12</f>
        <v>4000</v>
      </c>
      <c r="E12" s="28">
        <v>0</v>
      </c>
      <c r="F12" s="28">
        <v>0</v>
      </c>
      <c r="G12" s="28">
        <v>0</v>
      </c>
      <c r="H12" s="11">
        <v>4000</v>
      </c>
      <c r="J12" s="60"/>
    </row>
    <row r="13" spans="1:10" s="42" customFormat="1" x14ac:dyDescent="0.25">
      <c r="A13" s="14" t="s">
        <v>2224</v>
      </c>
      <c r="B13" s="21" t="s">
        <v>1003</v>
      </c>
      <c r="C13" s="22" t="s">
        <v>2223</v>
      </c>
      <c r="D13" s="27">
        <f t="shared" si="1"/>
        <v>4000</v>
      </c>
      <c r="E13" s="28">
        <v>0</v>
      </c>
      <c r="F13" s="28">
        <v>0</v>
      </c>
      <c r="G13" s="28">
        <v>0</v>
      </c>
      <c r="H13" s="11">
        <v>4000</v>
      </c>
      <c r="J13" s="60"/>
    </row>
    <row r="14" spans="1:10" x14ac:dyDescent="0.25">
      <c r="A14" s="14" t="s">
        <v>674</v>
      </c>
      <c r="B14" s="21" t="s">
        <v>2225</v>
      </c>
      <c r="C14" s="22" t="s">
        <v>2227</v>
      </c>
      <c r="D14" s="27">
        <f t="shared" si="0"/>
        <v>5000</v>
      </c>
      <c r="E14" s="28">
        <v>0</v>
      </c>
      <c r="F14" s="28">
        <v>0</v>
      </c>
      <c r="G14" s="28">
        <v>0</v>
      </c>
      <c r="H14" s="11">
        <v>5000</v>
      </c>
    </row>
    <row r="15" spans="1:10" x14ac:dyDescent="0.25">
      <c r="A15" s="14" t="s">
        <v>675</v>
      </c>
      <c r="B15" s="21" t="s">
        <v>676</v>
      </c>
      <c r="C15" s="22" t="s">
        <v>2227</v>
      </c>
      <c r="D15" s="27">
        <f t="shared" si="0"/>
        <v>5000</v>
      </c>
      <c r="E15" s="28">
        <v>0</v>
      </c>
      <c r="F15" s="28">
        <v>0</v>
      </c>
      <c r="G15" s="28">
        <v>0</v>
      </c>
      <c r="H15" s="11">
        <v>5000</v>
      </c>
    </row>
    <row r="16" spans="1:10" x14ac:dyDescent="0.25">
      <c r="A16" s="14" t="s">
        <v>3603</v>
      </c>
      <c r="B16" s="21" t="s">
        <v>3604</v>
      </c>
      <c r="C16" s="22" t="s">
        <v>2210</v>
      </c>
      <c r="D16" s="27">
        <f t="shared" si="0"/>
        <v>1300</v>
      </c>
      <c r="E16" s="28">
        <v>0</v>
      </c>
      <c r="F16" s="28">
        <v>0</v>
      </c>
      <c r="G16" s="28">
        <v>0</v>
      </c>
      <c r="H16" s="11">
        <v>1300</v>
      </c>
    </row>
    <row r="17" spans="1:8" x14ac:dyDescent="0.25">
      <c r="A17" s="14" t="s">
        <v>3605</v>
      </c>
      <c r="B17" s="21" t="s">
        <v>3606</v>
      </c>
      <c r="C17" s="22" t="s">
        <v>2210</v>
      </c>
      <c r="D17" s="27">
        <f t="shared" si="0"/>
        <v>1300</v>
      </c>
      <c r="E17" s="28">
        <v>0</v>
      </c>
      <c r="F17" s="28">
        <v>0</v>
      </c>
      <c r="G17" s="28">
        <v>0</v>
      </c>
      <c r="H17" s="11">
        <v>1300</v>
      </c>
    </row>
    <row r="18" spans="1:8" x14ac:dyDescent="0.25">
      <c r="A18" s="14" t="s">
        <v>3607</v>
      </c>
      <c r="B18" s="21" t="s">
        <v>3608</v>
      </c>
      <c r="C18" s="22" t="s">
        <v>2227</v>
      </c>
      <c r="D18" s="27">
        <f t="shared" si="0"/>
        <v>3000</v>
      </c>
      <c r="E18" s="28">
        <v>0</v>
      </c>
      <c r="F18" s="28">
        <v>0</v>
      </c>
      <c r="G18" s="28">
        <v>0</v>
      </c>
      <c r="H18" s="11">
        <v>3000</v>
      </c>
    </row>
    <row r="19" spans="1:8" x14ac:dyDescent="0.25">
      <c r="A19" s="14" t="s">
        <v>3609</v>
      </c>
      <c r="B19" s="21" t="s">
        <v>3610</v>
      </c>
      <c r="C19" s="22" t="s">
        <v>2227</v>
      </c>
      <c r="D19" s="27">
        <f t="shared" si="0"/>
        <v>3000</v>
      </c>
      <c r="E19" s="28">
        <v>0</v>
      </c>
      <c r="F19" s="28">
        <v>0</v>
      </c>
      <c r="G19" s="28">
        <v>0</v>
      </c>
      <c r="H19" s="11">
        <v>3000</v>
      </c>
    </row>
    <row r="20" spans="1:8" x14ac:dyDescent="0.25">
      <c r="A20" s="14" t="s">
        <v>677</v>
      </c>
      <c r="B20" s="21" t="s">
        <v>2228</v>
      </c>
      <c r="C20" s="22" t="s">
        <v>2229</v>
      </c>
      <c r="D20" s="27">
        <f t="shared" si="0"/>
        <v>1000</v>
      </c>
      <c r="E20" s="28">
        <v>0</v>
      </c>
      <c r="F20" s="28">
        <v>0</v>
      </c>
      <c r="G20" s="28">
        <v>0</v>
      </c>
      <c r="H20" s="11">
        <v>1000</v>
      </c>
    </row>
    <row r="21" spans="1:8" x14ac:dyDescent="0.25">
      <c r="A21" s="14" t="s">
        <v>678</v>
      </c>
      <c r="B21" s="21" t="s">
        <v>679</v>
      </c>
      <c r="C21" s="22" t="s">
        <v>2229</v>
      </c>
      <c r="D21" s="27">
        <f t="shared" si="0"/>
        <v>1000</v>
      </c>
      <c r="E21" s="28">
        <v>0</v>
      </c>
      <c r="F21" s="28">
        <v>0</v>
      </c>
      <c r="G21" s="28">
        <v>0</v>
      </c>
      <c r="H21" s="11">
        <v>1000</v>
      </c>
    </row>
    <row r="22" spans="1:8" x14ac:dyDescent="0.25">
      <c r="A22" s="14" t="s">
        <v>680</v>
      </c>
      <c r="B22" s="21" t="s">
        <v>663</v>
      </c>
      <c r="C22" s="22" t="s">
        <v>2230</v>
      </c>
      <c r="D22" s="27">
        <f t="shared" si="0"/>
        <v>5000</v>
      </c>
      <c r="E22" s="28">
        <v>0</v>
      </c>
      <c r="F22" s="28">
        <v>0</v>
      </c>
      <c r="G22" s="28">
        <v>0</v>
      </c>
      <c r="H22" s="11">
        <v>5000</v>
      </c>
    </row>
    <row r="23" spans="1:8" x14ac:dyDescent="0.25">
      <c r="A23" s="14" t="s">
        <v>681</v>
      </c>
      <c r="B23" s="21" t="s">
        <v>2211</v>
      </c>
      <c r="C23" s="22" t="s">
        <v>2230</v>
      </c>
      <c r="D23" s="27">
        <f t="shared" si="0"/>
        <v>5000</v>
      </c>
      <c r="E23" s="28">
        <v>0</v>
      </c>
      <c r="F23" s="28">
        <v>0</v>
      </c>
      <c r="G23" s="28">
        <v>0</v>
      </c>
      <c r="H23" s="11">
        <v>5000</v>
      </c>
    </row>
    <row r="24" spans="1:8" x14ac:dyDescent="0.25">
      <c r="A24" s="14" t="s">
        <v>682</v>
      </c>
      <c r="B24" s="21" t="s">
        <v>2231</v>
      </c>
      <c r="C24" s="22" t="s">
        <v>2233</v>
      </c>
      <c r="D24" s="27">
        <f t="shared" si="0"/>
        <v>2000</v>
      </c>
      <c r="E24" s="28">
        <v>0</v>
      </c>
      <c r="F24" s="28">
        <v>0</v>
      </c>
      <c r="G24" s="28">
        <v>0</v>
      </c>
      <c r="H24" s="11">
        <v>2000</v>
      </c>
    </row>
    <row r="25" spans="1:8" x14ac:dyDescent="0.25">
      <c r="A25" s="14" t="s">
        <v>683</v>
      </c>
      <c r="B25" s="21" t="s">
        <v>684</v>
      </c>
      <c r="C25" s="22" t="s">
        <v>2233</v>
      </c>
      <c r="D25" s="27">
        <f t="shared" si="0"/>
        <v>2000</v>
      </c>
      <c r="E25" s="28">
        <v>0</v>
      </c>
      <c r="F25" s="28">
        <v>0</v>
      </c>
      <c r="G25" s="28">
        <v>0</v>
      </c>
      <c r="H25" s="11">
        <v>2000</v>
      </c>
    </row>
    <row r="26" spans="1:8" x14ac:dyDescent="0.25">
      <c r="A26" s="14" t="s">
        <v>685</v>
      </c>
      <c r="B26" s="21" t="s">
        <v>2234</v>
      </c>
      <c r="C26" s="22" t="s">
        <v>2236</v>
      </c>
      <c r="D26" s="27">
        <f t="shared" si="0"/>
        <v>3000</v>
      </c>
      <c r="E26" s="28">
        <v>0</v>
      </c>
      <c r="F26" s="28">
        <v>0</v>
      </c>
      <c r="G26" s="28">
        <v>0</v>
      </c>
      <c r="H26" s="11">
        <v>3000</v>
      </c>
    </row>
    <row r="27" spans="1:8" x14ac:dyDescent="0.25">
      <c r="A27" s="14" t="s">
        <v>686</v>
      </c>
      <c r="B27" s="21" t="s">
        <v>687</v>
      </c>
      <c r="C27" s="22" t="s">
        <v>2236</v>
      </c>
      <c r="D27" s="27">
        <f t="shared" si="0"/>
        <v>3000</v>
      </c>
      <c r="E27" s="28">
        <v>0</v>
      </c>
      <c r="F27" s="28">
        <v>0</v>
      </c>
      <c r="G27" s="28">
        <v>0</v>
      </c>
      <c r="H27" s="11">
        <v>3000</v>
      </c>
    </row>
    <row r="28" spans="1:8" x14ac:dyDescent="0.25">
      <c r="A28" s="14" t="s">
        <v>688</v>
      </c>
      <c r="B28" s="21" t="s">
        <v>2237</v>
      </c>
      <c r="C28" s="22" t="s">
        <v>2238</v>
      </c>
      <c r="D28" s="27">
        <f t="shared" si="0"/>
        <v>2000</v>
      </c>
      <c r="E28" s="28">
        <v>0</v>
      </c>
      <c r="F28" s="28">
        <v>0</v>
      </c>
      <c r="G28" s="28">
        <v>0</v>
      </c>
      <c r="H28" s="11">
        <v>2000</v>
      </c>
    </row>
    <row r="29" spans="1:8" x14ac:dyDescent="0.25">
      <c r="A29" s="14" t="s">
        <v>689</v>
      </c>
      <c r="B29" s="21" t="s">
        <v>690</v>
      </c>
      <c r="C29" s="22" t="s">
        <v>2238</v>
      </c>
      <c r="D29" s="27">
        <f t="shared" si="0"/>
        <v>2000</v>
      </c>
      <c r="E29" s="28">
        <v>0</v>
      </c>
      <c r="F29" s="28">
        <v>0</v>
      </c>
      <c r="G29" s="28">
        <v>0</v>
      </c>
      <c r="H29" s="11">
        <v>2000</v>
      </c>
    </row>
    <row r="30" spans="1:8" x14ac:dyDescent="0.25">
      <c r="A30" s="14" t="s">
        <v>691</v>
      </c>
      <c r="B30" s="21" t="s">
        <v>2239</v>
      </c>
      <c r="C30" s="22" t="s">
        <v>2241</v>
      </c>
      <c r="D30" s="27">
        <f t="shared" si="0"/>
        <v>5000</v>
      </c>
      <c r="E30" s="28">
        <v>0</v>
      </c>
      <c r="F30" s="28">
        <v>0</v>
      </c>
      <c r="G30" s="28">
        <v>0</v>
      </c>
      <c r="H30" s="11">
        <v>5000</v>
      </c>
    </row>
    <row r="31" spans="1:8" x14ac:dyDescent="0.25">
      <c r="A31" s="14" t="s">
        <v>692</v>
      </c>
      <c r="B31" s="21" t="s">
        <v>693</v>
      </c>
      <c r="C31" s="22" t="s">
        <v>2241</v>
      </c>
      <c r="D31" s="27">
        <f t="shared" si="0"/>
        <v>5000</v>
      </c>
      <c r="E31" s="28">
        <v>0</v>
      </c>
      <c r="F31" s="28">
        <v>0</v>
      </c>
      <c r="G31" s="28">
        <v>0</v>
      </c>
      <c r="H31" s="11">
        <v>5000</v>
      </c>
    </row>
    <row r="32" spans="1:8" x14ac:dyDescent="0.25">
      <c r="A32" s="14" t="s">
        <v>694</v>
      </c>
      <c r="B32" s="21" t="s">
        <v>2242</v>
      </c>
      <c r="C32" s="22" t="s">
        <v>2243</v>
      </c>
      <c r="D32" s="27">
        <f t="shared" si="0"/>
        <v>2000</v>
      </c>
      <c r="E32" s="28">
        <v>0</v>
      </c>
      <c r="F32" s="28">
        <v>0</v>
      </c>
      <c r="G32" s="28">
        <v>0</v>
      </c>
      <c r="H32" s="11">
        <v>2000</v>
      </c>
    </row>
    <row r="33" spans="1:8" x14ac:dyDescent="0.25">
      <c r="A33" s="14" t="s">
        <v>695</v>
      </c>
      <c r="B33" s="21" t="s">
        <v>2244</v>
      </c>
      <c r="C33" s="22" t="s">
        <v>2243</v>
      </c>
      <c r="D33" s="27">
        <f t="shared" si="0"/>
        <v>2000</v>
      </c>
      <c r="E33" s="28">
        <v>0</v>
      </c>
      <c r="F33" s="28">
        <v>0</v>
      </c>
      <c r="G33" s="28">
        <v>0</v>
      </c>
      <c r="H33" s="11">
        <v>2000</v>
      </c>
    </row>
    <row r="34" spans="1:8" x14ac:dyDescent="0.25">
      <c r="A34" s="14" t="s">
        <v>696</v>
      </c>
      <c r="B34" s="21" t="s">
        <v>2245</v>
      </c>
      <c r="C34" s="22" t="s">
        <v>2246</v>
      </c>
      <c r="D34" s="27">
        <f t="shared" si="0"/>
        <v>5000</v>
      </c>
      <c r="E34" s="28">
        <v>0</v>
      </c>
      <c r="F34" s="28">
        <v>0</v>
      </c>
      <c r="G34" s="28">
        <v>0</v>
      </c>
      <c r="H34" s="11">
        <v>5000</v>
      </c>
    </row>
    <row r="35" spans="1:8" x14ac:dyDescent="0.25">
      <c r="A35" s="14" t="s">
        <v>697</v>
      </c>
      <c r="B35" s="21" t="s">
        <v>698</v>
      </c>
      <c r="C35" s="22" t="s">
        <v>2246</v>
      </c>
      <c r="D35" s="27">
        <f t="shared" si="0"/>
        <v>5000</v>
      </c>
      <c r="E35" s="28">
        <v>0</v>
      </c>
      <c r="F35" s="28">
        <v>0</v>
      </c>
      <c r="G35" s="28">
        <v>0</v>
      </c>
      <c r="H35" s="11">
        <v>5000</v>
      </c>
    </row>
    <row r="36" spans="1:8" x14ac:dyDescent="0.25">
      <c r="A36" s="14" t="s">
        <v>699</v>
      </c>
      <c r="B36" s="21" t="s">
        <v>2247</v>
      </c>
      <c r="C36" s="22" t="s">
        <v>2249</v>
      </c>
      <c r="D36" s="27">
        <f t="shared" si="0"/>
        <v>8000</v>
      </c>
      <c r="E36" s="28">
        <v>0</v>
      </c>
      <c r="F36" s="28">
        <v>0</v>
      </c>
      <c r="G36" s="28">
        <v>0</v>
      </c>
      <c r="H36" s="11">
        <v>8000</v>
      </c>
    </row>
    <row r="37" spans="1:8" x14ac:dyDescent="0.25">
      <c r="A37" s="14" t="s">
        <v>700</v>
      </c>
      <c r="B37" s="21" t="s">
        <v>2250</v>
      </c>
      <c r="C37" s="22" t="s">
        <v>2249</v>
      </c>
      <c r="D37" s="27">
        <f t="shared" si="0"/>
        <v>8000</v>
      </c>
      <c r="E37" s="28">
        <v>0</v>
      </c>
      <c r="F37" s="28">
        <v>0</v>
      </c>
      <c r="G37" s="28">
        <v>0</v>
      </c>
      <c r="H37" s="11">
        <v>8000</v>
      </c>
    </row>
    <row r="38" spans="1:8" x14ac:dyDescent="0.25">
      <c r="A38" s="14" t="s">
        <v>701</v>
      </c>
      <c r="B38" s="21" t="s">
        <v>2251</v>
      </c>
      <c r="C38" s="22" t="s">
        <v>2253</v>
      </c>
      <c r="D38" s="27">
        <f t="shared" si="0"/>
        <v>5000</v>
      </c>
      <c r="E38" s="28">
        <v>0</v>
      </c>
      <c r="F38" s="28">
        <v>0</v>
      </c>
      <c r="G38" s="28">
        <v>0</v>
      </c>
      <c r="H38" s="11">
        <v>5000</v>
      </c>
    </row>
    <row r="39" spans="1:8" x14ac:dyDescent="0.25">
      <c r="A39" s="14" t="s">
        <v>702</v>
      </c>
      <c r="B39" s="21" t="s">
        <v>703</v>
      </c>
      <c r="C39" s="22" t="s">
        <v>2253</v>
      </c>
      <c r="D39" s="27">
        <f t="shared" si="0"/>
        <v>5000</v>
      </c>
      <c r="E39" s="28">
        <v>0</v>
      </c>
      <c r="F39" s="28">
        <v>0</v>
      </c>
      <c r="G39" s="28">
        <v>0</v>
      </c>
      <c r="H39" s="11">
        <v>5000</v>
      </c>
    </row>
    <row r="40" spans="1:8" x14ac:dyDescent="0.25">
      <c r="A40" s="14" t="s">
        <v>704</v>
      </c>
      <c r="B40" s="21" t="s">
        <v>2228</v>
      </c>
      <c r="C40" s="22" t="s">
        <v>2254</v>
      </c>
      <c r="D40" s="27">
        <f t="shared" si="0"/>
        <v>1000</v>
      </c>
      <c r="E40" s="28">
        <v>0</v>
      </c>
      <c r="F40" s="28">
        <v>0</v>
      </c>
      <c r="G40" s="28">
        <v>0</v>
      </c>
      <c r="H40" s="11">
        <v>1000</v>
      </c>
    </row>
    <row r="41" spans="1:8" x14ac:dyDescent="0.25">
      <c r="A41" s="14" t="s">
        <v>705</v>
      </c>
      <c r="B41" s="21" t="s">
        <v>679</v>
      </c>
      <c r="C41" s="22" t="s">
        <v>2254</v>
      </c>
      <c r="D41" s="27">
        <f t="shared" si="0"/>
        <v>1000</v>
      </c>
      <c r="E41" s="28">
        <v>0</v>
      </c>
      <c r="F41" s="28">
        <v>0</v>
      </c>
      <c r="G41" s="28">
        <v>0</v>
      </c>
      <c r="H41" s="11">
        <v>1000</v>
      </c>
    </row>
    <row r="42" spans="1:8" x14ac:dyDescent="0.25">
      <c r="A42" s="14" t="s">
        <v>706</v>
      </c>
      <c r="B42" s="21" t="s">
        <v>2255</v>
      </c>
      <c r="C42" s="22" t="s">
        <v>2256</v>
      </c>
      <c r="D42" s="27">
        <f t="shared" si="0"/>
        <v>8000</v>
      </c>
      <c r="E42" s="28">
        <v>0</v>
      </c>
      <c r="F42" s="28">
        <v>0</v>
      </c>
      <c r="G42" s="28">
        <v>0</v>
      </c>
      <c r="H42" s="11">
        <v>8000</v>
      </c>
    </row>
    <row r="43" spans="1:8" x14ac:dyDescent="0.25">
      <c r="A43" s="14" t="s">
        <v>707</v>
      </c>
      <c r="B43" s="21" t="s">
        <v>708</v>
      </c>
      <c r="C43" s="22" t="s">
        <v>2256</v>
      </c>
      <c r="D43" s="27">
        <f t="shared" si="0"/>
        <v>8000</v>
      </c>
      <c r="E43" s="28">
        <v>0</v>
      </c>
      <c r="F43" s="28">
        <v>0</v>
      </c>
      <c r="G43" s="28">
        <v>0</v>
      </c>
      <c r="H43" s="11">
        <v>8000</v>
      </c>
    </row>
    <row r="44" spans="1:8" x14ac:dyDescent="0.25">
      <c r="A44" s="14" t="s">
        <v>709</v>
      </c>
      <c r="B44" s="21" t="s">
        <v>2257</v>
      </c>
      <c r="C44" s="22" t="s">
        <v>2259</v>
      </c>
      <c r="D44" s="27">
        <f t="shared" si="0"/>
        <v>3000</v>
      </c>
      <c r="E44" s="28">
        <v>0</v>
      </c>
      <c r="F44" s="28">
        <v>0</v>
      </c>
      <c r="G44" s="28">
        <v>0</v>
      </c>
      <c r="H44" s="11">
        <v>3000</v>
      </c>
    </row>
    <row r="45" spans="1:8" x14ac:dyDescent="0.25">
      <c r="A45" s="14" t="s">
        <v>710</v>
      </c>
      <c r="B45" s="21" t="s">
        <v>711</v>
      </c>
      <c r="C45" s="22" t="s">
        <v>2259</v>
      </c>
      <c r="D45" s="27">
        <f t="shared" si="0"/>
        <v>3000</v>
      </c>
      <c r="E45" s="28">
        <v>0</v>
      </c>
      <c r="F45" s="28">
        <v>0</v>
      </c>
      <c r="G45" s="28">
        <v>0</v>
      </c>
      <c r="H45" s="11">
        <v>3000</v>
      </c>
    </row>
    <row r="46" spans="1:8" x14ac:dyDescent="0.25">
      <c r="A46" s="14" t="s">
        <v>712</v>
      </c>
      <c r="B46" s="21" t="s">
        <v>2260</v>
      </c>
      <c r="C46" s="22" t="s">
        <v>2262</v>
      </c>
      <c r="D46" s="27">
        <f t="shared" si="0"/>
        <v>5000</v>
      </c>
      <c r="E46" s="28">
        <v>0</v>
      </c>
      <c r="F46" s="28">
        <v>0</v>
      </c>
      <c r="G46" s="28">
        <v>0</v>
      </c>
      <c r="H46" s="11">
        <v>5000</v>
      </c>
    </row>
    <row r="47" spans="1:8" x14ac:dyDescent="0.25">
      <c r="A47" s="14" t="s">
        <v>713</v>
      </c>
      <c r="B47" s="21" t="s">
        <v>714</v>
      </c>
      <c r="C47" s="22" t="s">
        <v>2262</v>
      </c>
      <c r="D47" s="27">
        <f t="shared" si="0"/>
        <v>5000</v>
      </c>
      <c r="E47" s="28">
        <v>0</v>
      </c>
      <c r="F47" s="28">
        <v>0</v>
      </c>
      <c r="G47" s="28">
        <v>0</v>
      </c>
      <c r="H47" s="11">
        <v>5000</v>
      </c>
    </row>
    <row r="48" spans="1:8" x14ac:dyDescent="0.25">
      <c r="A48" s="14" t="s">
        <v>715</v>
      </c>
      <c r="B48" s="21" t="s">
        <v>2237</v>
      </c>
      <c r="C48" s="22" t="s">
        <v>2263</v>
      </c>
      <c r="D48" s="27">
        <f t="shared" si="0"/>
        <v>2000</v>
      </c>
      <c r="E48" s="28">
        <v>0</v>
      </c>
      <c r="F48" s="28">
        <v>0</v>
      </c>
      <c r="G48" s="28">
        <v>0</v>
      </c>
      <c r="H48" s="11">
        <v>2000</v>
      </c>
    </row>
    <row r="49" spans="1:8" x14ac:dyDescent="0.25">
      <c r="A49" s="14" t="s">
        <v>716</v>
      </c>
      <c r="B49" s="21" t="s">
        <v>690</v>
      </c>
      <c r="C49" s="22" t="s">
        <v>2263</v>
      </c>
      <c r="D49" s="27">
        <f t="shared" si="0"/>
        <v>2000</v>
      </c>
      <c r="E49" s="28">
        <v>0</v>
      </c>
      <c r="F49" s="28">
        <v>0</v>
      </c>
      <c r="G49" s="28">
        <v>0</v>
      </c>
      <c r="H49" s="11">
        <v>2000</v>
      </c>
    </row>
    <row r="50" spans="1:8" x14ac:dyDescent="0.25">
      <c r="A50" s="14" t="s">
        <v>717</v>
      </c>
      <c r="B50" s="21" t="s">
        <v>2264</v>
      </c>
      <c r="C50" s="22" t="s">
        <v>2266</v>
      </c>
      <c r="D50" s="27">
        <f t="shared" si="0"/>
        <v>2000</v>
      </c>
      <c r="E50" s="28">
        <v>0</v>
      </c>
      <c r="F50" s="28">
        <v>0</v>
      </c>
      <c r="G50" s="28">
        <v>0</v>
      </c>
      <c r="H50" s="11">
        <v>2000</v>
      </c>
    </row>
    <row r="51" spans="1:8" x14ac:dyDescent="0.25">
      <c r="A51" s="14" t="s">
        <v>718</v>
      </c>
      <c r="B51" s="21" t="s">
        <v>719</v>
      </c>
      <c r="C51" s="22" t="s">
        <v>2266</v>
      </c>
      <c r="D51" s="27">
        <f t="shared" si="0"/>
        <v>2000</v>
      </c>
      <c r="E51" s="28">
        <v>0</v>
      </c>
      <c r="F51" s="28">
        <v>0</v>
      </c>
      <c r="G51" s="28">
        <v>0</v>
      </c>
      <c r="H51" s="11">
        <v>2000</v>
      </c>
    </row>
    <row r="52" spans="1:8" x14ac:dyDescent="0.25">
      <c r="A52" s="14" t="s">
        <v>720</v>
      </c>
      <c r="B52" s="21" t="s">
        <v>1266</v>
      </c>
      <c r="C52" s="22" t="s">
        <v>2268</v>
      </c>
      <c r="D52" s="27">
        <f t="shared" si="0"/>
        <v>15000</v>
      </c>
      <c r="E52" s="28">
        <v>0</v>
      </c>
      <c r="F52" s="28">
        <v>0</v>
      </c>
      <c r="G52" s="28">
        <v>0</v>
      </c>
      <c r="H52" s="11">
        <v>15000</v>
      </c>
    </row>
    <row r="53" spans="1:8" x14ac:dyDescent="0.25">
      <c r="A53" s="14" t="s">
        <v>721</v>
      </c>
      <c r="B53" s="21" t="s">
        <v>722</v>
      </c>
      <c r="C53" s="22" t="s">
        <v>2268</v>
      </c>
      <c r="D53" s="27">
        <f t="shared" si="0"/>
        <v>15000</v>
      </c>
      <c r="E53" s="28">
        <v>0</v>
      </c>
      <c r="F53" s="28">
        <v>0</v>
      </c>
      <c r="G53" s="28">
        <v>0</v>
      </c>
      <c r="H53" s="11">
        <v>15000</v>
      </c>
    </row>
    <row r="54" spans="1:8" x14ac:dyDescent="0.25">
      <c r="A54" s="14" t="s">
        <v>723</v>
      </c>
      <c r="B54" s="21" t="s">
        <v>976</v>
      </c>
      <c r="C54" s="22" t="s">
        <v>2270</v>
      </c>
      <c r="D54" s="27">
        <f t="shared" si="0"/>
        <v>5000</v>
      </c>
      <c r="E54" s="28">
        <v>0</v>
      </c>
      <c r="F54" s="28">
        <v>0</v>
      </c>
      <c r="G54" s="28">
        <v>0</v>
      </c>
      <c r="H54" s="11">
        <v>5000</v>
      </c>
    </row>
    <row r="55" spans="1:8" x14ac:dyDescent="0.25">
      <c r="A55" s="14" t="s">
        <v>724</v>
      </c>
      <c r="B55" s="21" t="s">
        <v>725</v>
      </c>
      <c r="C55" s="22" t="s">
        <v>2270</v>
      </c>
      <c r="D55" s="27">
        <f t="shared" si="0"/>
        <v>5000</v>
      </c>
      <c r="E55" s="28">
        <v>0</v>
      </c>
      <c r="F55" s="28">
        <v>0</v>
      </c>
      <c r="G55" s="28">
        <v>0</v>
      </c>
      <c r="H55" s="11">
        <v>5000</v>
      </c>
    </row>
    <row r="56" spans="1:8" x14ac:dyDescent="0.25">
      <c r="A56" s="14" t="s">
        <v>726</v>
      </c>
      <c r="B56" s="21" t="s">
        <v>2247</v>
      </c>
      <c r="C56" s="22" t="s">
        <v>2271</v>
      </c>
      <c r="D56" s="27">
        <f t="shared" si="0"/>
        <v>16000</v>
      </c>
      <c r="E56" s="28">
        <v>0</v>
      </c>
      <c r="F56" s="28">
        <v>0</v>
      </c>
      <c r="G56" s="28">
        <v>0</v>
      </c>
      <c r="H56" s="11">
        <v>16000</v>
      </c>
    </row>
    <row r="57" spans="1:8" x14ac:dyDescent="0.25">
      <c r="A57" s="14" t="s">
        <v>727</v>
      </c>
      <c r="B57" s="21" t="s">
        <v>2250</v>
      </c>
      <c r="C57" s="22" t="s">
        <v>2271</v>
      </c>
      <c r="D57" s="27">
        <f t="shared" si="0"/>
        <v>16000</v>
      </c>
      <c r="E57" s="28">
        <v>0</v>
      </c>
      <c r="F57" s="28">
        <v>0</v>
      </c>
      <c r="G57" s="28">
        <v>0</v>
      </c>
      <c r="H57" s="11">
        <v>16000</v>
      </c>
    </row>
    <row r="58" spans="1:8" x14ac:dyDescent="0.25">
      <c r="A58" s="14" t="s">
        <v>3611</v>
      </c>
      <c r="B58" s="21" t="s">
        <v>2251</v>
      </c>
      <c r="C58" s="22" t="s">
        <v>2253</v>
      </c>
      <c r="D58" s="27">
        <f t="shared" si="0"/>
        <v>3000</v>
      </c>
      <c r="E58" s="28">
        <v>0</v>
      </c>
      <c r="F58" s="28">
        <v>0</v>
      </c>
      <c r="G58" s="28">
        <v>0</v>
      </c>
      <c r="H58" s="11">
        <v>3000</v>
      </c>
    </row>
    <row r="59" spans="1:8" x14ac:dyDescent="0.25">
      <c r="A59" s="14" t="s">
        <v>3612</v>
      </c>
      <c r="B59" s="21" t="s">
        <v>703</v>
      </c>
      <c r="C59" s="22" t="s">
        <v>2253</v>
      </c>
      <c r="D59" s="27">
        <f t="shared" si="0"/>
        <v>3000</v>
      </c>
      <c r="E59" s="28">
        <v>0</v>
      </c>
      <c r="F59" s="28">
        <v>0</v>
      </c>
      <c r="G59" s="28">
        <v>0</v>
      </c>
      <c r="H59" s="11">
        <v>3000</v>
      </c>
    </row>
    <row r="60" spans="1:8" x14ac:dyDescent="0.25">
      <c r="A60" s="14" t="s">
        <v>3613</v>
      </c>
      <c r="B60" s="21" t="s">
        <v>1266</v>
      </c>
      <c r="C60" s="22" t="s">
        <v>2268</v>
      </c>
      <c r="D60" s="27">
        <f t="shared" si="0"/>
        <v>7500</v>
      </c>
      <c r="E60" s="28">
        <v>0</v>
      </c>
      <c r="F60" s="28">
        <v>0</v>
      </c>
      <c r="G60" s="28">
        <v>0</v>
      </c>
      <c r="H60" s="11">
        <v>7500</v>
      </c>
    </row>
    <row r="61" spans="1:8" x14ac:dyDescent="0.25">
      <c r="A61" s="14" t="s">
        <v>3614</v>
      </c>
      <c r="B61" s="21" t="s">
        <v>722</v>
      </c>
      <c r="C61" s="22" t="s">
        <v>2268</v>
      </c>
      <c r="D61" s="27">
        <f t="shared" si="0"/>
        <v>7500</v>
      </c>
      <c r="E61" s="28">
        <v>0</v>
      </c>
      <c r="F61" s="28">
        <v>0</v>
      </c>
      <c r="G61" s="28">
        <v>0</v>
      </c>
      <c r="H61" s="11">
        <v>7500</v>
      </c>
    </row>
    <row r="62" spans="1:8" x14ac:dyDescent="0.25">
      <c r="A62" s="14" t="s">
        <v>728</v>
      </c>
      <c r="B62" s="21" t="s">
        <v>2251</v>
      </c>
      <c r="C62" s="22" t="s">
        <v>2272</v>
      </c>
      <c r="D62" s="27">
        <f t="shared" si="0"/>
        <v>5000</v>
      </c>
      <c r="E62" s="28">
        <v>0</v>
      </c>
      <c r="F62" s="28">
        <v>0</v>
      </c>
      <c r="G62" s="28">
        <v>0</v>
      </c>
      <c r="H62" s="11">
        <v>5000</v>
      </c>
    </row>
    <row r="63" spans="1:8" x14ac:dyDescent="0.25">
      <c r="A63" s="14" t="s">
        <v>729</v>
      </c>
      <c r="B63" s="21" t="s">
        <v>703</v>
      </c>
      <c r="C63" s="22" t="s">
        <v>2272</v>
      </c>
      <c r="D63" s="27">
        <f t="shared" si="0"/>
        <v>5000</v>
      </c>
      <c r="E63" s="28">
        <v>0</v>
      </c>
      <c r="F63" s="28">
        <v>0</v>
      </c>
      <c r="G63" s="28">
        <v>0</v>
      </c>
      <c r="H63" s="11">
        <v>5000</v>
      </c>
    </row>
    <row r="64" spans="1:8" x14ac:dyDescent="0.25">
      <c r="A64" s="14" t="s">
        <v>730</v>
      </c>
      <c r="B64" s="21" t="s">
        <v>2273</v>
      </c>
      <c r="C64" s="22" t="s">
        <v>2274</v>
      </c>
      <c r="D64" s="27">
        <f t="shared" si="0"/>
        <v>1000</v>
      </c>
      <c r="E64" s="28">
        <v>0</v>
      </c>
      <c r="F64" s="28">
        <v>0</v>
      </c>
      <c r="G64" s="28">
        <v>0</v>
      </c>
      <c r="H64" s="11">
        <v>1000</v>
      </c>
    </row>
    <row r="65" spans="1:8" x14ac:dyDescent="0.25">
      <c r="A65" s="14" t="s">
        <v>731</v>
      </c>
      <c r="B65" s="21" t="s">
        <v>732</v>
      </c>
      <c r="C65" s="22" t="s">
        <v>2274</v>
      </c>
      <c r="D65" s="27">
        <f t="shared" si="0"/>
        <v>1000</v>
      </c>
      <c r="E65" s="28">
        <v>0</v>
      </c>
      <c r="F65" s="28">
        <v>0</v>
      </c>
      <c r="G65" s="28">
        <v>0</v>
      </c>
      <c r="H65" s="11">
        <v>1000</v>
      </c>
    </row>
    <row r="66" spans="1:8" x14ac:dyDescent="0.25">
      <c r="A66" s="14" t="s">
        <v>733</v>
      </c>
      <c r="B66" s="21" t="s">
        <v>2255</v>
      </c>
      <c r="C66" s="22" t="s">
        <v>2275</v>
      </c>
      <c r="D66" s="27">
        <f t="shared" si="0"/>
        <v>10000</v>
      </c>
      <c r="E66" s="28">
        <v>0</v>
      </c>
      <c r="F66" s="28">
        <v>0</v>
      </c>
      <c r="G66" s="28">
        <v>0</v>
      </c>
      <c r="H66" s="11">
        <v>10000</v>
      </c>
    </row>
    <row r="67" spans="1:8" x14ac:dyDescent="0.25">
      <c r="A67" s="14" t="s">
        <v>734</v>
      </c>
      <c r="B67" s="21" t="s">
        <v>708</v>
      </c>
      <c r="C67" s="22" t="s">
        <v>2275</v>
      </c>
      <c r="D67" s="27">
        <f t="shared" si="0"/>
        <v>10000</v>
      </c>
      <c r="E67" s="28">
        <v>0</v>
      </c>
      <c r="F67" s="28">
        <v>0</v>
      </c>
      <c r="G67" s="28">
        <v>0</v>
      </c>
      <c r="H67" s="11">
        <v>10000</v>
      </c>
    </row>
    <row r="68" spans="1:8" x14ac:dyDescent="0.25">
      <c r="A68" s="14" t="s">
        <v>735</v>
      </c>
      <c r="B68" s="21" t="s">
        <v>2276</v>
      </c>
      <c r="C68" s="22" t="s">
        <v>2277</v>
      </c>
      <c r="D68" s="27">
        <f t="shared" si="0"/>
        <v>3000</v>
      </c>
      <c r="E68" s="28">
        <v>0</v>
      </c>
      <c r="F68" s="28">
        <v>0</v>
      </c>
      <c r="G68" s="28">
        <v>0</v>
      </c>
      <c r="H68" s="11">
        <v>3000</v>
      </c>
    </row>
    <row r="69" spans="1:8" x14ac:dyDescent="0.25">
      <c r="A69" s="14" t="s">
        <v>736</v>
      </c>
      <c r="B69" s="21" t="s">
        <v>737</v>
      </c>
      <c r="C69" s="22" t="s">
        <v>2277</v>
      </c>
      <c r="D69" s="27">
        <f t="shared" si="0"/>
        <v>3000</v>
      </c>
      <c r="E69" s="28">
        <v>0</v>
      </c>
      <c r="F69" s="28">
        <v>0</v>
      </c>
      <c r="G69" s="28">
        <v>0</v>
      </c>
      <c r="H69" s="11">
        <v>3000</v>
      </c>
    </row>
    <row r="70" spans="1:8" x14ac:dyDescent="0.25">
      <c r="A70" s="14" t="s">
        <v>738</v>
      </c>
      <c r="B70" s="21" t="s">
        <v>2278</v>
      </c>
      <c r="C70" s="22" t="s">
        <v>2279</v>
      </c>
      <c r="D70" s="27">
        <f t="shared" si="0"/>
        <v>5000</v>
      </c>
      <c r="E70" s="28">
        <v>0</v>
      </c>
      <c r="F70" s="28">
        <v>0</v>
      </c>
      <c r="G70" s="28">
        <v>0</v>
      </c>
      <c r="H70" s="11">
        <v>5000</v>
      </c>
    </row>
    <row r="71" spans="1:8" x14ac:dyDescent="0.25">
      <c r="A71" s="14" t="s">
        <v>739</v>
      </c>
      <c r="B71" s="21" t="s">
        <v>740</v>
      </c>
      <c r="C71" s="22" t="s">
        <v>2279</v>
      </c>
      <c r="D71" s="27">
        <f t="shared" si="0"/>
        <v>5000</v>
      </c>
      <c r="E71" s="28">
        <v>0</v>
      </c>
      <c r="F71" s="28">
        <v>0</v>
      </c>
      <c r="G71" s="28">
        <v>0</v>
      </c>
      <c r="H71" s="11">
        <v>5000</v>
      </c>
    </row>
    <row r="72" spans="1:8" x14ac:dyDescent="0.25">
      <c r="A72" s="14" t="s">
        <v>741</v>
      </c>
      <c r="B72" s="21" t="s">
        <v>2237</v>
      </c>
      <c r="C72" s="22" t="s">
        <v>2280</v>
      </c>
      <c r="D72" s="27">
        <f t="shared" si="0"/>
        <v>2000</v>
      </c>
      <c r="E72" s="28">
        <v>0</v>
      </c>
      <c r="F72" s="28">
        <v>0</v>
      </c>
      <c r="G72" s="28">
        <v>0</v>
      </c>
      <c r="H72" s="11">
        <v>2000</v>
      </c>
    </row>
    <row r="73" spans="1:8" x14ac:dyDescent="0.25">
      <c r="A73" s="14" t="s">
        <v>742</v>
      </c>
      <c r="B73" s="21" t="s">
        <v>690</v>
      </c>
      <c r="C73" s="22" t="s">
        <v>2280</v>
      </c>
      <c r="D73" s="27">
        <f t="shared" si="0"/>
        <v>2000</v>
      </c>
      <c r="E73" s="28">
        <v>0</v>
      </c>
      <c r="F73" s="28">
        <v>0</v>
      </c>
      <c r="G73" s="28">
        <v>0</v>
      </c>
      <c r="H73" s="11">
        <v>2000</v>
      </c>
    </row>
    <row r="74" spans="1:8" x14ac:dyDescent="0.25">
      <c r="A74" s="14" t="s">
        <v>743</v>
      </c>
      <c r="B74" s="21" t="s">
        <v>2264</v>
      </c>
      <c r="C74" s="22" t="s">
        <v>2281</v>
      </c>
      <c r="D74" s="27">
        <f t="shared" si="0"/>
        <v>2000</v>
      </c>
      <c r="E74" s="28">
        <v>0</v>
      </c>
      <c r="F74" s="28">
        <v>0</v>
      </c>
      <c r="G74" s="28">
        <v>0</v>
      </c>
      <c r="H74" s="11">
        <v>2000</v>
      </c>
    </row>
    <row r="75" spans="1:8" x14ac:dyDescent="0.25">
      <c r="A75" s="14" t="s">
        <v>744</v>
      </c>
      <c r="B75" s="21" t="s">
        <v>719</v>
      </c>
      <c r="C75" s="22" t="s">
        <v>2281</v>
      </c>
      <c r="D75" s="27">
        <f t="shared" si="0"/>
        <v>2000</v>
      </c>
      <c r="E75" s="28">
        <v>0</v>
      </c>
      <c r="F75" s="28">
        <v>0</v>
      </c>
      <c r="G75" s="28">
        <v>0</v>
      </c>
      <c r="H75" s="11">
        <v>2000</v>
      </c>
    </row>
    <row r="76" spans="1:8" x14ac:dyDescent="0.25">
      <c r="A76" s="14" t="s">
        <v>745</v>
      </c>
      <c r="B76" s="21" t="s">
        <v>2282</v>
      </c>
      <c r="C76" s="22" t="s">
        <v>2283</v>
      </c>
      <c r="D76" s="27">
        <f t="shared" ref="D76:D139" si="2">E76+F76+H76</f>
        <v>7000</v>
      </c>
      <c r="E76" s="28">
        <v>0</v>
      </c>
      <c r="F76" s="28">
        <v>0</v>
      </c>
      <c r="G76" s="28">
        <v>0</v>
      </c>
      <c r="H76" s="11">
        <v>7000</v>
      </c>
    </row>
    <row r="77" spans="1:8" x14ac:dyDescent="0.25">
      <c r="A77" s="14" t="s">
        <v>746</v>
      </c>
      <c r="B77" s="21" t="s">
        <v>2284</v>
      </c>
      <c r="C77" s="22" t="s">
        <v>2283</v>
      </c>
      <c r="D77" s="27">
        <f t="shared" si="2"/>
        <v>7000</v>
      </c>
      <c r="E77" s="28">
        <v>0</v>
      </c>
      <c r="F77" s="28">
        <v>0</v>
      </c>
      <c r="G77" s="28">
        <v>0</v>
      </c>
      <c r="H77" s="11">
        <v>7000</v>
      </c>
    </row>
    <row r="78" spans="1:8" x14ac:dyDescent="0.25">
      <c r="A78" s="14" t="s">
        <v>747</v>
      </c>
      <c r="B78" s="21" t="s">
        <v>1266</v>
      </c>
      <c r="C78" s="22" t="s">
        <v>2285</v>
      </c>
      <c r="D78" s="27">
        <f t="shared" si="2"/>
        <v>15000</v>
      </c>
      <c r="E78" s="28">
        <v>0</v>
      </c>
      <c r="F78" s="28">
        <v>0</v>
      </c>
      <c r="G78" s="28">
        <v>0</v>
      </c>
      <c r="H78" s="11">
        <v>15000</v>
      </c>
    </row>
    <row r="79" spans="1:8" x14ac:dyDescent="0.25">
      <c r="A79" s="14" t="s">
        <v>748</v>
      </c>
      <c r="B79" s="21" t="s">
        <v>722</v>
      </c>
      <c r="C79" s="22" t="s">
        <v>2285</v>
      </c>
      <c r="D79" s="27">
        <f t="shared" si="2"/>
        <v>15000</v>
      </c>
      <c r="E79" s="28">
        <v>0</v>
      </c>
      <c r="F79" s="28">
        <v>0</v>
      </c>
      <c r="G79" s="28">
        <v>0</v>
      </c>
      <c r="H79" s="11">
        <v>15000</v>
      </c>
    </row>
    <row r="80" spans="1:8" x14ac:dyDescent="0.25">
      <c r="A80" s="14" t="s">
        <v>749</v>
      </c>
      <c r="B80" s="21" t="s">
        <v>2286</v>
      </c>
      <c r="C80" s="22" t="s">
        <v>2287</v>
      </c>
      <c r="D80" s="27">
        <f t="shared" si="2"/>
        <v>5000</v>
      </c>
      <c r="E80" s="28">
        <v>0</v>
      </c>
      <c r="F80" s="28">
        <v>0</v>
      </c>
      <c r="G80" s="28">
        <v>0</v>
      </c>
      <c r="H80" s="11">
        <v>5000</v>
      </c>
    </row>
    <row r="81" spans="1:8" x14ac:dyDescent="0.25">
      <c r="A81" s="14" t="s">
        <v>750</v>
      </c>
      <c r="B81" s="21" t="s">
        <v>751</v>
      </c>
      <c r="C81" s="22" t="s">
        <v>2287</v>
      </c>
      <c r="D81" s="27">
        <f t="shared" si="2"/>
        <v>5000</v>
      </c>
      <c r="E81" s="28">
        <v>0</v>
      </c>
      <c r="F81" s="28">
        <v>0</v>
      </c>
      <c r="G81" s="28">
        <v>0</v>
      </c>
      <c r="H81" s="11">
        <v>5000</v>
      </c>
    </row>
    <row r="82" spans="1:8" x14ac:dyDescent="0.25">
      <c r="A82" s="14" t="s">
        <v>752</v>
      </c>
      <c r="B82" s="21" t="s">
        <v>2247</v>
      </c>
      <c r="C82" s="22" t="s">
        <v>2288</v>
      </c>
      <c r="D82" s="27">
        <f t="shared" si="2"/>
        <v>16000</v>
      </c>
      <c r="E82" s="28">
        <v>0</v>
      </c>
      <c r="F82" s="28">
        <v>0</v>
      </c>
      <c r="G82" s="28">
        <v>0</v>
      </c>
      <c r="H82" s="11">
        <v>16000</v>
      </c>
    </row>
    <row r="83" spans="1:8" x14ac:dyDescent="0.25">
      <c r="A83" s="14" t="s">
        <v>753</v>
      </c>
      <c r="B83" s="21" t="s">
        <v>2250</v>
      </c>
      <c r="C83" s="22" t="s">
        <v>2288</v>
      </c>
      <c r="D83" s="27">
        <f t="shared" si="2"/>
        <v>16000</v>
      </c>
      <c r="E83" s="28">
        <v>0</v>
      </c>
      <c r="F83" s="28">
        <v>0</v>
      </c>
      <c r="G83" s="28">
        <v>0</v>
      </c>
      <c r="H83" s="11">
        <v>16000</v>
      </c>
    </row>
    <row r="84" spans="1:8" x14ac:dyDescent="0.25">
      <c r="A84" s="14" t="s">
        <v>3615</v>
      </c>
      <c r="B84" s="21" t="s">
        <v>3616</v>
      </c>
      <c r="C84" s="22" t="s">
        <v>2272</v>
      </c>
      <c r="D84" s="27">
        <f t="shared" si="2"/>
        <v>2000</v>
      </c>
      <c r="E84" s="28">
        <v>0</v>
      </c>
      <c r="F84" s="28">
        <v>0</v>
      </c>
      <c r="G84" s="28">
        <v>0</v>
      </c>
      <c r="H84" s="11">
        <v>2000</v>
      </c>
    </row>
    <row r="85" spans="1:8" x14ac:dyDescent="0.25">
      <c r="A85" s="14" t="s">
        <v>3617</v>
      </c>
      <c r="B85" s="21" t="s">
        <v>3618</v>
      </c>
      <c r="C85" s="22" t="s">
        <v>2272</v>
      </c>
      <c r="D85" s="27">
        <f t="shared" si="2"/>
        <v>2000</v>
      </c>
      <c r="E85" s="28">
        <v>0</v>
      </c>
      <c r="F85" s="28">
        <v>0</v>
      </c>
      <c r="G85" s="28">
        <v>0</v>
      </c>
      <c r="H85" s="11">
        <v>2000</v>
      </c>
    </row>
    <row r="86" spans="1:8" x14ac:dyDescent="0.25">
      <c r="A86" s="14" t="s">
        <v>754</v>
      </c>
      <c r="B86" s="21" t="s">
        <v>2289</v>
      </c>
      <c r="C86" s="22" t="s">
        <v>2291</v>
      </c>
      <c r="D86" s="27">
        <f t="shared" si="2"/>
        <v>1000</v>
      </c>
      <c r="E86" s="28">
        <v>0</v>
      </c>
      <c r="F86" s="28">
        <v>0</v>
      </c>
      <c r="G86" s="28">
        <v>0</v>
      </c>
      <c r="H86" s="11">
        <v>1000</v>
      </c>
    </row>
    <row r="87" spans="1:8" x14ac:dyDescent="0.25">
      <c r="A87" s="14" t="s">
        <v>755</v>
      </c>
      <c r="B87" s="21" t="s">
        <v>756</v>
      </c>
      <c r="C87" s="22" t="s">
        <v>2291</v>
      </c>
      <c r="D87" s="27">
        <f t="shared" si="2"/>
        <v>1000</v>
      </c>
      <c r="E87" s="28">
        <v>0</v>
      </c>
      <c r="F87" s="28">
        <v>0</v>
      </c>
      <c r="G87" s="28">
        <v>0</v>
      </c>
      <c r="H87" s="11">
        <v>1000</v>
      </c>
    </row>
    <row r="88" spans="1:8" x14ac:dyDescent="0.25">
      <c r="A88" s="14" t="s">
        <v>757</v>
      </c>
      <c r="B88" s="21" t="s">
        <v>2292</v>
      </c>
      <c r="C88" s="22" t="s">
        <v>2294</v>
      </c>
      <c r="D88" s="27">
        <f t="shared" si="2"/>
        <v>1000</v>
      </c>
      <c r="E88" s="28">
        <v>0</v>
      </c>
      <c r="F88" s="28">
        <v>0</v>
      </c>
      <c r="G88" s="28">
        <v>0</v>
      </c>
      <c r="H88" s="11">
        <v>1000</v>
      </c>
    </row>
    <row r="89" spans="1:8" x14ac:dyDescent="0.25">
      <c r="A89" s="14" t="s">
        <v>758</v>
      </c>
      <c r="B89" s="21" t="s">
        <v>759</v>
      </c>
      <c r="C89" s="22" t="s">
        <v>2294</v>
      </c>
      <c r="D89" s="27">
        <f t="shared" si="2"/>
        <v>1000</v>
      </c>
      <c r="E89" s="28">
        <v>0</v>
      </c>
      <c r="F89" s="28">
        <v>0</v>
      </c>
      <c r="G89" s="28">
        <v>0</v>
      </c>
      <c r="H89" s="11">
        <v>1000</v>
      </c>
    </row>
    <row r="90" spans="1:8" x14ac:dyDescent="0.25">
      <c r="A90" s="14" t="s">
        <v>760</v>
      </c>
      <c r="B90" s="21" t="s">
        <v>2295</v>
      </c>
      <c r="C90" s="22" t="s">
        <v>2297</v>
      </c>
      <c r="D90" s="27">
        <f t="shared" si="2"/>
        <v>2000</v>
      </c>
      <c r="E90" s="28">
        <v>0</v>
      </c>
      <c r="F90" s="28">
        <v>0</v>
      </c>
      <c r="G90" s="28">
        <v>0</v>
      </c>
      <c r="H90" s="11">
        <v>2000</v>
      </c>
    </row>
    <row r="91" spans="1:8" x14ac:dyDescent="0.25">
      <c r="A91" s="14" t="s">
        <v>761</v>
      </c>
      <c r="B91" s="21" t="s">
        <v>762</v>
      </c>
      <c r="C91" s="22" t="s">
        <v>2297</v>
      </c>
      <c r="D91" s="27">
        <f t="shared" si="2"/>
        <v>2000</v>
      </c>
      <c r="E91" s="28">
        <v>0</v>
      </c>
      <c r="F91" s="28">
        <v>0</v>
      </c>
      <c r="G91" s="28">
        <v>0</v>
      </c>
      <c r="H91" s="11">
        <v>2000</v>
      </c>
    </row>
    <row r="92" spans="1:8" x14ac:dyDescent="0.25">
      <c r="A92" s="14" t="s">
        <v>763</v>
      </c>
      <c r="B92" s="21" t="s">
        <v>2298</v>
      </c>
      <c r="C92" s="22" t="s">
        <v>2299</v>
      </c>
      <c r="D92" s="27">
        <f t="shared" si="2"/>
        <v>2000</v>
      </c>
      <c r="E92" s="28">
        <v>0</v>
      </c>
      <c r="F92" s="28">
        <v>0</v>
      </c>
      <c r="G92" s="28">
        <v>0</v>
      </c>
      <c r="H92" s="11">
        <v>2000</v>
      </c>
    </row>
    <row r="93" spans="1:8" x14ac:dyDescent="0.25">
      <c r="A93" s="14" t="s">
        <v>764</v>
      </c>
      <c r="B93" s="21" t="s">
        <v>765</v>
      </c>
      <c r="C93" s="22" t="s">
        <v>2299</v>
      </c>
      <c r="D93" s="27">
        <f t="shared" si="2"/>
        <v>2000</v>
      </c>
      <c r="E93" s="28">
        <v>0</v>
      </c>
      <c r="F93" s="28">
        <v>0</v>
      </c>
      <c r="G93" s="28">
        <v>0</v>
      </c>
      <c r="H93" s="11">
        <v>2000</v>
      </c>
    </row>
    <row r="94" spans="1:8" x14ac:dyDescent="0.25">
      <c r="A94" s="14" t="s">
        <v>766</v>
      </c>
      <c r="B94" s="21" t="s">
        <v>2300</v>
      </c>
      <c r="C94" s="22" t="s">
        <v>2301</v>
      </c>
      <c r="D94" s="27">
        <f t="shared" si="2"/>
        <v>1000</v>
      </c>
      <c r="E94" s="28">
        <v>0</v>
      </c>
      <c r="F94" s="28">
        <v>0</v>
      </c>
      <c r="G94" s="28">
        <v>0</v>
      </c>
      <c r="H94" s="11">
        <v>1000</v>
      </c>
    </row>
    <row r="95" spans="1:8" x14ac:dyDescent="0.25">
      <c r="A95" s="14" t="s">
        <v>767</v>
      </c>
      <c r="B95" s="21" t="s">
        <v>768</v>
      </c>
      <c r="C95" s="22" t="s">
        <v>2301</v>
      </c>
      <c r="D95" s="27">
        <f t="shared" si="2"/>
        <v>1000</v>
      </c>
      <c r="E95" s="28">
        <v>0</v>
      </c>
      <c r="F95" s="28">
        <v>0</v>
      </c>
      <c r="G95" s="28">
        <v>0</v>
      </c>
      <c r="H95" s="11">
        <v>1000</v>
      </c>
    </row>
    <row r="96" spans="1:8" x14ac:dyDescent="0.25">
      <c r="A96" s="14" t="s">
        <v>769</v>
      </c>
      <c r="B96" s="21" t="s">
        <v>770</v>
      </c>
      <c r="C96" s="22" t="s">
        <v>2303</v>
      </c>
      <c r="D96" s="27">
        <f t="shared" si="2"/>
        <v>2000</v>
      </c>
      <c r="E96" s="28">
        <v>0</v>
      </c>
      <c r="F96" s="28">
        <v>0</v>
      </c>
      <c r="G96" s="28">
        <v>0</v>
      </c>
      <c r="H96" s="11">
        <v>2000</v>
      </c>
    </row>
    <row r="97" spans="1:8" x14ac:dyDescent="0.25">
      <c r="A97" s="14" t="s">
        <v>771</v>
      </c>
      <c r="B97" s="21" t="s">
        <v>2304</v>
      </c>
      <c r="C97" s="22" t="s">
        <v>2303</v>
      </c>
      <c r="D97" s="27">
        <f t="shared" si="2"/>
        <v>2000</v>
      </c>
      <c r="E97" s="28">
        <v>0</v>
      </c>
      <c r="F97" s="28">
        <v>0</v>
      </c>
      <c r="G97" s="28">
        <v>0</v>
      </c>
      <c r="H97" s="11">
        <v>2000</v>
      </c>
    </row>
    <row r="98" spans="1:8" x14ac:dyDescent="0.25">
      <c r="A98" s="14" t="s">
        <v>772</v>
      </c>
      <c r="B98" s="21" t="s">
        <v>2305</v>
      </c>
      <c r="C98" s="22" t="s">
        <v>2307</v>
      </c>
      <c r="D98" s="27">
        <f t="shared" si="2"/>
        <v>2000</v>
      </c>
      <c r="E98" s="28">
        <v>0</v>
      </c>
      <c r="F98" s="28">
        <v>0</v>
      </c>
      <c r="G98" s="28">
        <v>0</v>
      </c>
      <c r="H98" s="11">
        <v>2000</v>
      </c>
    </row>
    <row r="99" spans="1:8" x14ac:dyDescent="0.25">
      <c r="A99" s="14" t="s">
        <v>773</v>
      </c>
      <c r="B99" s="21" t="s">
        <v>774</v>
      </c>
      <c r="C99" s="22" t="s">
        <v>2307</v>
      </c>
      <c r="D99" s="27">
        <f t="shared" si="2"/>
        <v>2000</v>
      </c>
      <c r="E99" s="28">
        <v>0</v>
      </c>
      <c r="F99" s="28">
        <v>0</v>
      </c>
      <c r="G99" s="28">
        <v>0</v>
      </c>
      <c r="H99" s="11">
        <v>2000</v>
      </c>
    </row>
    <row r="100" spans="1:8" x14ac:dyDescent="0.25">
      <c r="A100" s="14" t="s">
        <v>775</v>
      </c>
      <c r="B100" s="21" t="s">
        <v>2308</v>
      </c>
      <c r="C100" s="22" t="s">
        <v>2310</v>
      </c>
      <c r="D100" s="27">
        <f t="shared" si="2"/>
        <v>3000</v>
      </c>
      <c r="E100" s="28">
        <v>0</v>
      </c>
      <c r="F100" s="28">
        <v>0</v>
      </c>
      <c r="G100" s="28">
        <v>0</v>
      </c>
      <c r="H100" s="11">
        <v>3000</v>
      </c>
    </row>
    <row r="101" spans="1:8" x14ac:dyDescent="0.25">
      <c r="A101" s="14" t="s">
        <v>776</v>
      </c>
      <c r="B101" s="21" t="s">
        <v>777</v>
      </c>
      <c r="C101" s="22" t="s">
        <v>2310</v>
      </c>
      <c r="D101" s="27">
        <f t="shared" si="2"/>
        <v>3000</v>
      </c>
      <c r="E101" s="28">
        <v>0</v>
      </c>
      <c r="F101" s="28">
        <v>0</v>
      </c>
      <c r="G101" s="28">
        <v>0</v>
      </c>
      <c r="H101" s="11">
        <v>3000</v>
      </c>
    </row>
    <row r="102" spans="1:8" x14ac:dyDescent="0.25">
      <c r="A102" s="14" t="s">
        <v>778</v>
      </c>
      <c r="B102" s="21" t="s">
        <v>2311</v>
      </c>
      <c r="C102" s="22" t="s">
        <v>2313</v>
      </c>
      <c r="D102" s="27">
        <f t="shared" si="2"/>
        <v>2000</v>
      </c>
      <c r="E102" s="28">
        <v>0</v>
      </c>
      <c r="F102" s="28">
        <v>0</v>
      </c>
      <c r="G102" s="28">
        <v>0</v>
      </c>
      <c r="H102" s="11">
        <v>2000</v>
      </c>
    </row>
    <row r="103" spans="1:8" x14ac:dyDescent="0.25">
      <c r="A103" s="14" t="s">
        <v>779</v>
      </c>
      <c r="B103" s="21" t="s">
        <v>780</v>
      </c>
      <c r="C103" s="22" t="s">
        <v>2313</v>
      </c>
      <c r="D103" s="27">
        <f t="shared" si="2"/>
        <v>2000</v>
      </c>
      <c r="E103" s="28">
        <v>0</v>
      </c>
      <c r="F103" s="28">
        <v>0</v>
      </c>
      <c r="G103" s="28">
        <v>0</v>
      </c>
      <c r="H103" s="11">
        <v>2000</v>
      </c>
    </row>
    <row r="104" spans="1:8" x14ac:dyDescent="0.25">
      <c r="A104" s="14" t="s">
        <v>781</v>
      </c>
      <c r="B104" s="21" t="s">
        <v>2314</v>
      </c>
      <c r="C104" s="22" t="s">
        <v>2316</v>
      </c>
      <c r="D104" s="27">
        <f t="shared" si="2"/>
        <v>3000</v>
      </c>
      <c r="E104" s="28">
        <v>0</v>
      </c>
      <c r="F104" s="28">
        <v>0</v>
      </c>
      <c r="G104" s="28">
        <v>0</v>
      </c>
      <c r="H104" s="11">
        <v>3000</v>
      </c>
    </row>
    <row r="105" spans="1:8" x14ac:dyDescent="0.25">
      <c r="A105" s="14" t="s">
        <v>782</v>
      </c>
      <c r="B105" s="21" t="s">
        <v>783</v>
      </c>
      <c r="C105" s="22" t="s">
        <v>2316</v>
      </c>
      <c r="D105" s="27">
        <f t="shared" si="2"/>
        <v>3000</v>
      </c>
      <c r="E105" s="28">
        <v>0</v>
      </c>
      <c r="F105" s="28">
        <v>0</v>
      </c>
      <c r="G105" s="28">
        <v>0</v>
      </c>
      <c r="H105" s="11">
        <v>3000</v>
      </c>
    </row>
    <row r="106" spans="1:8" x14ac:dyDescent="0.25">
      <c r="A106" s="14" t="s">
        <v>784</v>
      </c>
      <c r="B106" s="21" t="s">
        <v>2317</v>
      </c>
      <c r="C106" s="22" t="s">
        <v>2319</v>
      </c>
      <c r="D106" s="27">
        <f t="shared" si="2"/>
        <v>5000</v>
      </c>
      <c r="E106" s="28">
        <v>0</v>
      </c>
      <c r="F106" s="28">
        <v>0</v>
      </c>
      <c r="G106" s="28">
        <v>0</v>
      </c>
      <c r="H106" s="11">
        <v>5000</v>
      </c>
    </row>
    <row r="107" spans="1:8" x14ac:dyDescent="0.25">
      <c r="A107" s="14" t="s">
        <v>785</v>
      </c>
      <c r="B107" s="21" t="s">
        <v>786</v>
      </c>
      <c r="C107" s="22" t="s">
        <v>2319</v>
      </c>
      <c r="D107" s="27">
        <f t="shared" si="2"/>
        <v>5000</v>
      </c>
      <c r="E107" s="28">
        <v>0</v>
      </c>
      <c r="F107" s="28">
        <v>0</v>
      </c>
      <c r="G107" s="28">
        <v>0</v>
      </c>
      <c r="H107" s="11">
        <v>5000</v>
      </c>
    </row>
    <row r="108" spans="1:8" x14ac:dyDescent="0.25">
      <c r="A108" s="14" t="s">
        <v>787</v>
      </c>
      <c r="B108" s="21" t="s">
        <v>923</v>
      </c>
      <c r="C108" s="22" t="s">
        <v>2320</v>
      </c>
      <c r="D108" s="27">
        <f t="shared" si="2"/>
        <v>5000</v>
      </c>
      <c r="E108" s="28">
        <v>0</v>
      </c>
      <c r="F108" s="28">
        <v>0</v>
      </c>
      <c r="G108" s="28">
        <v>0</v>
      </c>
      <c r="H108" s="11">
        <v>5000</v>
      </c>
    </row>
    <row r="109" spans="1:8" x14ac:dyDescent="0.25">
      <c r="A109" s="14" t="s">
        <v>788</v>
      </c>
      <c r="B109" s="21" t="s">
        <v>789</v>
      </c>
      <c r="C109" s="22" t="s">
        <v>2320</v>
      </c>
      <c r="D109" s="27">
        <f t="shared" si="2"/>
        <v>5000</v>
      </c>
      <c r="E109" s="28">
        <v>0</v>
      </c>
      <c r="F109" s="28">
        <v>0</v>
      </c>
      <c r="G109" s="28">
        <v>0</v>
      </c>
      <c r="H109" s="11">
        <v>5000</v>
      </c>
    </row>
    <row r="110" spans="1:8" x14ac:dyDescent="0.25">
      <c r="A110" s="14" t="s">
        <v>790</v>
      </c>
      <c r="B110" s="21" t="s">
        <v>2321</v>
      </c>
      <c r="C110" s="22" t="s">
        <v>2322</v>
      </c>
      <c r="D110" s="27">
        <f t="shared" si="2"/>
        <v>16000</v>
      </c>
      <c r="E110" s="28">
        <v>0</v>
      </c>
      <c r="F110" s="28">
        <v>0</v>
      </c>
      <c r="G110" s="28">
        <v>0</v>
      </c>
      <c r="H110" s="11">
        <v>16000</v>
      </c>
    </row>
    <row r="111" spans="1:8" x14ac:dyDescent="0.25">
      <c r="A111" s="14" t="s">
        <v>791</v>
      </c>
      <c r="B111" s="21" t="s">
        <v>792</v>
      </c>
      <c r="C111" s="22" t="s">
        <v>2322</v>
      </c>
      <c r="D111" s="27">
        <f t="shared" si="2"/>
        <v>16000</v>
      </c>
      <c r="E111" s="28">
        <v>0</v>
      </c>
      <c r="F111" s="28">
        <v>0</v>
      </c>
      <c r="G111" s="28">
        <v>0</v>
      </c>
      <c r="H111" s="11">
        <v>16000</v>
      </c>
    </row>
    <row r="112" spans="1:8" x14ac:dyDescent="0.25">
      <c r="A112" s="14" t="s">
        <v>3619</v>
      </c>
      <c r="B112" s="21" t="s">
        <v>2308</v>
      </c>
      <c r="C112" s="22" t="s">
        <v>2310</v>
      </c>
      <c r="D112" s="27">
        <f t="shared" si="2"/>
        <v>2500</v>
      </c>
      <c r="E112" s="28">
        <v>0</v>
      </c>
      <c r="F112" s="28">
        <v>0</v>
      </c>
      <c r="G112" s="28">
        <v>0</v>
      </c>
      <c r="H112" s="11">
        <v>2500</v>
      </c>
    </row>
    <row r="113" spans="1:8" x14ac:dyDescent="0.25">
      <c r="A113" s="14" t="s">
        <v>3620</v>
      </c>
      <c r="B113" s="21" t="s">
        <v>777</v>
      </c>
      <c r="C113" s="22" t="s">
        <v>2310</v>
      </c>
      <c r="D113" s="27">
        <f t="shared" si="2"/>
        <v>2500</v>
      </c>
      <c r="E113" s="28">
        <v>0</v>
      </c>
      <c r="F113" s="28">
        <v>0</v>
      </c>
      <c r="G113" s="28">
        <v>0</v>
      </c>
      <c r="H113" s="11">
        <v>2500</v>
      </c>
    </row>
    <row r="114" spans="1:8" x14ac:dyDescent="0.25">
      <c r="A114" s="14" t="s">
        <v>3621</v>
      </c>
      <c r="B114" s="21" t="s">
        <v>3622</v>
      </c>
      <c r="C114" s="22" t="s">
        <v>2316</v>
      </c>
      <c r="D114" s="27">
        <f t="shared" si="2"/>
        <v>1500</v>
      </c>
      <c r="E114" s="28">
        <v>0</v>
      </c>
      <c r="F114" s="28">
        <v>0</v>
      </c>
      <c r="G114" s="28">
        <v>0</v>
      </c>
      <c r="H114" s="11">
        <v>1500</v>
      </c>
    </row>
    <row r="115" spans="1:8" x14ac:dyDescent="0.25">
      <c r="A115" s="14" t="s">
        <v>3623</v>
      </c>
      <c r="B115" s="21" t="s">
        <v>3624</v>
      </c>
      <c r="C115" s="22" t="s">
        <v>2316</v>
      </c>
      <c r="D115" s="27">
        <f t="shared" si="2"/>
        <v>1500</v>
      </c>
      <c r="E115" s="28">
        <v>0</v>
      </c>
      <c r="F115" s="28">
        <v>0</v>
      </c>
      <c r="G115" s="28">
        <v>0</v>
      </c>
      <c r="H115" s="11">
        <v>1500</v>
      </c>
    </row>
    <row r="116" spans="1:8" x14ac:dyDescent="0.25">
      <c r="A116" s="14" t="s">
        <v>3625</v>
      </c>
      <c r="B116" s="21" t="s">
        <v>2317</v>
      </c>
      <c r="C116" s="22" t="s">
        <v>2319</v>
      </c>
      <c r="D116" s="27">
        <f t="shared" si="2"/>
        <v>4000</v>
      </c>
      <c r="E116" s="28">
        <v>0</v>
      </c>
      <c r="F116" s="28">
        <v>0</v>
      </c>
      <c r="G116" s="28">
        <v>0</v>
      </c>
      <c r="H116" s="11">
        <v>4000</v>
      </c>
    </row>
    <row r="117" spans="1:8" x14ac:dyDescent="0.25">
      <c r="A117" s="14" t="s">
        <v>3626</v>
      </c>
      <c r="B117" s="21" t="s">
        <v>786</v>
      </c>
      <c r="C117" s="22" t="s">
        <v>2319</v>
      </c>
      <c r="D117" s="27">
        <f t="shared" si="2"/>
        <v>4000</v>
      </c>
      <c r="E117" s="28">
        <v>0</v>
      </c>
      <c r="F117" s="28">
        <v>0</v>
      </c>
      <c r="G117" s="28">
        <v>0</v>
      </c>
      <c r="H117" s="11">
        <v>4000</v>
      </c>
    </row>
    <row r="118" spans="1:8" x14ac:dyDescent="0.25">
      <c r="A118" s="14" t="s">
        <v>3627</v>
      </c>
      <c r="B118" s="21" t="s">
        <v>923</v>
      </c>
      <c r="C118" s="22" t="s">
        <v>2320</v>
      </c>
      <c r="D118" s="27">
        <f t="shared" si="2"/>
        <v>4000</v>
      </c>
      <c r="E118" s="28">
        <v>0</v>
      </c>
      <c r="F118" s="28">
        <v>0</v>
      </c>
      <c r="G118" s="28">
        <v>0</v>
      </c>
      <c r="H118" s="11">
        <v>4000</v>
      </c>
    </row>
    <row r="119" spans="1:8" x14ac:dyDescent="0.25">
      <c r="A119" s="14" t="s">
        <v>3628</v>
      </c>
      <c r="B119" s="21" t="s">
        <v>789</v>
      </c>
      <c r="C119" s="22" t="s">
        <v>2320</v>
      </c>
      <c r="D119" s="27">
        <f t="shared" si="2"/>
        <v>4000</v>
      </c>
      <c r="E119" s="28">
        <v>0</v>
      </c>
      <c r="F119" s="28">
        <v>0</v>
      </c>
      <c r="G119" s="28">
        <v>0</v>
      </c>
      <c r="H119" s="11">
        <v>4000</v>
      </c>
    </row>
    <row r="120" spans="1:8" x14ac:dyDescent="0.25">
      <c r="A120" s="14" t="s">
        <v>3629</v>
      </c>
      <c r="B120" s="21" t="s">
        <v>2321</v>
      </c>
      <c r="C120" s="22" t="s">
        <v>2322</v>
      </c>
      <c r="D120" s="27">
        <f t="shared" si="2"/>
        <v>12000</v>
      </c>
      <c r="E120" s="28">
        <v>0</v>
      </c>
      <c r="F120" s="28">
        <v>0</v>
      </c>
      <c r="G120" s="28">
        <v>0</v>
      </c>
      <c r="H120" s="11">
        <v>12000</v>
      </c>
    </row>
    <row r="121" spans="1:8" x14ac:dyDescent="0.25">
      <c r="A121" s="14" t="s">
        <v>3630</v>
      </c>
      <c r="B121" s="21" t="s">
        <v>792</v>
      </c>
      <c r="C121" s="22" t="s">
        <v>2322</v>
      </c>
      <c r="D121" s="27">
        <f t="shared" si="2"/>
        <v>12000</v>
      </c>
      <c r="E121" s="28">
        <v>0</v>
      </c>
      <c r="F121" s="28">
        <v>0</v>
      </c>
      <c r="G121" s="28">
        <v>0</v>
      </c>
      <c r="H121" s="11">
        <v>12000</v>
      </c>
    </row>
    <row r="122" spans="1:8" x14ac:dyDescent="0.25">
      <c r="A122" s="14" t="s">
        <v>793</v>
      </c>
      <c r="B122" s="21" t="s">
        <v>2323</v>
      </c>
      <c r="C122" s="22" t="s">
        <v>2325</v>
      </c>
      <c r="D122" s="27">
        <f t="shared" si="2"/>
        <v>5000</v>
      </c>
      <c r="E122" s="28">
        <v>0</v>
      </c>
      <c r="F122" s="28">
        <v>0</v>
      </c>
      <c r="G122" s="28">
        <v>0</v>
      </c>
      <c r="H122" s="11">
        <v>5000</v>
      </c>
    </row>
    <row r="123" spans="1:8" x14ac:dyDescent="0.25">
      <c r="A123" s="14" t="s">
        <v>794</v>
      </c>
      <c r="B123" s="21" t="s">
        <v>2326</v>
      </c>
      <c r="C123" s="22" t="s">
        <v>2325</v>
      </c>
      <c r="D123" s="27">
        <f t="shared" si="2"/>
        <v>5000</v>
      </c>
      <c r="E123" s="28">
        <v>0</v>
      </c>
      <c r="F123" s="28">
        <v>0</v>
      </c>
      <c r="G123" s="28">
        <v>0</v>
      </c>
      <c r="H123" s="11">
        <v>5000</v>
      </c>
    </row>
    <row r="124" spans="1:8" x14ac:dyDescent="0.25">
      <c r="A124" s="14" t="s">
        <v>795</v>
      </c>
      <c r="B124" s="21" t="s">
        <v>3631</v>
      </c>
      <c r="C124" s="22" t="s">
        <v>2327</v>
      </c>
      <c r="D124" s="27">
        <f t="shared" si="2"/>
        <v>5000</v>
      </c>
      <c r="E124" s="28">
        <v>0</v>
      </c>
      <c r="F124" s="28">
        <v>0</v>
      </c>
      <c r="G124" s="28">
        <v>0</v>
      </c>
      <c r="H124" s="11">
        <v>5000</v>
      </c>
    </row>
    <row r="125" spans="1:8" x14ac:dyDescent="0.25">
      <c r="A125" s="14" t="s">
        <v>796</v>
      </c>
      <c r="B125" s="21" t="s">
        <v>3632</v>
      </c>
      <c r="C125" s="22" t="s">
        <v>2327</v>
      </c>
      <c r="D125" s="27">
        <f t="shared" si="2"/>
        <v>5000</v>
      </c>
      <c r="E125" s="28">
        <v>0</v>
      </c>
      <c r="F125" s="28">
        <v>0</v>
      </c>
      <c r="G125" s="28">
        <v>0</v>
      </c>
      <c r="H125" s="11">
        <v>5000</v>
      </c>
    </row>
    <row r="126" spans="1:8" x14ac:dyDescent="0.25">
      <c r="A126" s="14" t="s">
        <v>797</v>
      </c>
      <c r="B126" s="21" t="s">
        <v>2328</v>
      </c>
      <c r="C126" s="22" t="s">
        <v>2330</v>
      </c>
      <c r="D126" s="27">
        <f t="shared" si="2"/>
        <v>10000</v>
      </c>
      <c r="E126" s="28">
        <v>0</v>
      </c>
      <c r="F126" s="28">
        <v>0</v>
      </c>
      <c r="G126" s="28">
        <v>0</v>
      </c>
      <c r="H126" s="11">
        <v>10000</v>
      </c>
    </row>
    <row r="127" spans="1:8" x14ac:dyDescent="0.25">
      <c r="A127" s="14" t="s">
        <v>798</v>
      </c>
      <c r="B127" s="21" t="s">
        <v>799</v>
      </c>
      <c r="C127" s="22" t="s">
        <v>2330</v>
      </c>
      <c r="D127" s="27">
        <f t="shared" si="2"/>
        <v>10000</v>
      </c>
      <c r="E127" s="28">
        <v>0</v>
      </c>
      <c r="F127" s="28">
        <v>0</v>
      </c>
      <c r="G127" s="28">
        <v>0</v>
      </c>
      <c r="H127" s="11">
        <v>10000</v>
      </c>
    </row>
    <row r="128" spans="1:8" x14ac:dyDescent="0.25">
      <c r="A128" s="14" t="s">
        <v>800</v>
      </c>
      <c r="B128" s="21" t="s">
        <v>2331</v>
      </c>
      <c r="C128" s="22" t="s">
        <v>2332</v>
      </c>
      <c r="D128" s="27">
        <f t="shared" si="2"/>
        <v>5000</v>
      </c>
      <c r="E128" s="28">
        <v>0</v>
      </c>
      <c r="F128" s="28">
        <v>0</v>
      </c>
      <c r="G128" s="28">
        <v>0</v>
      </c>
      <c r="H128" s="11">
        <v>5000</v>
      </c>
    </row>
    <row r="129" spans="1:8" x14ac:dyDescent="0.25">
      <c r="A129" s="14" t="s">
        <v>801</v>
      </c>
      <c r="B129" s="21" t="s">
        <v>802</v>
      </c>
      <c r="C129" s="22" t="s">
        <v>2332</v>
      </c>
      <c r="D129" s="27">
        <f t="shared" si="2"/>
        <v>5000</v>
      </c>
      <c r="E129" s="28">
        <v>0</v>
      </c>
      <c r="F129" s="28">
        <v>0</v>
      </c>
      <c r="G129" s="28">
        <v>0</v>
      </c>
      <c r="H129" s="11">
        <v>5000</v>
      </c>
    </row>
    <row r="130" spans="1:8" x14ac:dyDescent="0.25">
      <c r="A130" s="14" t="s">
        <v>803</v>
      </c>
      <c r="B130" s="21" t="s">
        <v>2333</v>
      </c>
      <c r="C130" s="22" t="s">
        <v>2335</v>
      </c>
      <c r="D130" s="27">
        <f t="shared" si="2"/>
        <v>2000</v>
      </c>
      <c r="E130" s="28">
        <v>0</v>
      </c>
      <c r="F130" s="28">
        <v>0</v>
      </c>
      <c r="G130" s="28">
        <v>0</v>
      </c>
      <c r="H130" s="11">
        <v>2000</v>
      </c>
    </row>
    <row r="131" spans="1:8" x14ac:dyDescent="0.25">
      <c r="A131" s="14" t="s">
        <v>804</v>
      </c>
      <c r="B131" s="21" t="s">
        <v>805</v>
      </c>
      <c r="C131" s="22" t="s">
        <v>2335</v>
      </c>
      <c r="D131" s="27">
        <f t="shared" si="2"/>
        <v>2000</v>
      </c>
      <c r="E131" s="28">
        <v>0</v>
      </c>
      <c r="F131" s="28">
        <v>0</v>
      </c>
      <c r="G131" s="28">
        <v>0</v>
      </c>
      <c r="H131" s="11">
        <v>2000</v>
      </c>
    </row>
    <row r="132" spans="1:8" x14ac:dyDescent="0.25">
      <c r="A132" s="14" t="s">
        <v>806</v>
      </c>
      <c r="B132" s="21" t="s">
        <v>969</v>
      </c>
      <c r="C132" s="22" t="s">
        <v>2336</v>
      </c>
      <c r="D132" s="27">
        <f t="shared" si="2"/>
        <v>10000</v>
      </c>
      <c r="E132" s="28">
        <v>0</v>
      </c>
      <c r="F132" s="28">
        <v>0</v>
      </c>
      <c r="G132" s="28">
        <v>0</v>
      </c>
      <c r="H132" s="11">
        <v>10000</v>
      </c>
    </row>
    <row r="133" spans="1:8" x14ac:dyDescent="0.25">
      <c r="A133" s="14" t="s">
        <v>807</v>
      </c>
      <c r="B133" s="21" t="s">
        <v>808</v>
      </c>
      <c r="C133" s="22" t="s">
        <v>2336</v>
      </c>
      <c r="D133" s="27">
        <f t="shared" si="2"/>
        <v>10000</v>
      </c>
      <c r="E133" s="28">
        <v>0</v>
      </c>
      <c r="F133" s="28">
        <v>0</v>
      </c>
      <c r="G133" s="28">
        <v>0</v>
      </c>
      <c r="H133" s="11">
        <v>10000</v>
      </c>
    </row>
    <row r="134" spans="1:8" x14ac:dyDescent="0.25">
      <c r="A134" s="14" t="s">
        <v>809</v>
      </c>
      <c r="B134" s="21" t="s">
        <v>2337</v>
      </c>
      <c r="C134" s="22" t="s">
        <v>2338</v>
      </c>
      <c r="D134" s="27">
        <f t="shared" si="2"/>
        <v>8000</v>
      </c>
      <c r="E134" s="28">
        <v>0</v>
      </c>
      <c r="F134" s="28">
        <v>0</v>
      </c>
      <c r="G134" s="28">
        <v>0</v>
      </c>
      <c r="H134" s="11">
        <v>8000</v>
      </c>
    </row>
    <row r="135" spans="1:8" x14ac:dyDescent="0.25">
      <c r="A135" s="14" t="s">
        <v>810</v>
      </c>
      <c r="B135" s="21" t="s">
        <v>811</v>
      </c>
      <c r="C135" s="22" t="s">
        <v>2338</v>
      </c>
      <c r="D135" s="27">
        <f t="shared" si="2"/>
        <v>8000</v>
      </c>
      <c r="E135" s="28">
        <v>0</v>
      </c>
      <c r="F135" s="28">
        <v>0</v>
      </c>
      <c r="G135" s="28">
        <v>0</v>
      </c>
      <c r="H135" s="11">
        <v>8000</v>
      </c>
    </row>
    <row r="136" spans="1:8" x14ac:dyDescent="0.25">
      <c r="A136" s="14" t="s">
        <v>812</v>
      </c>
      <c r="B136" s="21" t="s">
        <v>2339</v>
      </c>
      <c r="C136" s="22" t="s">
        <v>2340</v>
      </c>
      <c r="D136" s="27">
        <f t="shared" si="2"/>
        <v>15000</v>
      </c>
      <c r="E136" s="28">
        <v>0</v>
      </c>
      <c r="F136" s="28">
        <v>0</v>
      </c>
      <c r="G136" s="28">
        <v>0</v>
      </c>
      <c r="H136" s="11">
        <v>15000</v>
      </c>
    </row>
    <row r="137" spans="1:8" x14ac:dyDescent="0.25">
      <c r="A137" s="14" t="s">
        <v>813</v>
      </c>
      <c r="B137" s="21" t="s">
        <v>814</v>
      </c>
      <c r="C137" s="22" t="s">
        <v>2340</v>
      </c>
      <c r="D137" s="27">
        <f t="shared" si="2"/>
        <v>15000</v>
      </c>
      <c r="E137" s="28">
        <v>0</v>
      </c>
      <c r="F137" s="28">
        <v>0</v>
      </c>
      <c r="G137" s="28">
        <v>0</v>
      </c>
      <c r="H137" s="11">
        <v>15000</v>
      </c>
    </row>
    <row r="138" spans="1:8" x14ac:dyDescent="0.25">
      <c r="A138" s="14" t="s">
        <v>815</v>
      </c>
      <c r="B138" s="21" t="s">
        <v>2341</v>
      </c>
      <c r="C138" s="22" t="s">
        <v>2342</v>
      </c>
      <c r="D138" s="27">
        <f t="shared" si="2"/>
        <v>10000</v>
      </c>
      <c r="E138" s="28">
        <v>0</v>
      </c>
      <c r="F138" s="28">
        <v>0</v>
      </c>
      <c r="G138" s="28">
        <v>0</v>
      </c>
      <c r="H138" s="11">
        <v>10000</v>
      </c>
    </row>
    <row r="139" spans="1:8" x14ac:dyDescent="0.25">
      <c r="A139" s="14" t="s">
        <v>816</v>
      </c>
      <c r="B139" s="21" t="s">
        <v>817</v>
      </c>
      <c r="C139" s="22" t="s">
        <v>2342</v>
      </c>
      <c r="D139" s="27">
        <f t="shared" si="2"/>
        <v>10000</v>
      </c>
      <c r="E139" s="28">
        <v>0</v>
      </c>
      <c r="F139" s="28">
        <v>0</v>
      </c>
      <c r="G139" s="28">
        <v>0</v>
      </c>
      <c r="H139" s="11">
        <v>10000</v>
      </c>
    </row>
    <row r="140" spans="1:8" x14ac:dyDescent="0.25">
      <c r="A140" s="14" t="s">
        <v>818</v>
      </c>
      <c r="B140" s="21" t="s">
        <v>2343</v>
      </c>
      <c r="C140" s="22" t="s">
        <v>2345</v>
      </c>
      <c r="D140" s="27">
        <f t="shared" ref="D140:D203" si="3">E140+F140+H140</f>
        <v>11000</v>
      </c>
      <c r="E140" s="28">
        <v>0</v>
      </c>
      <c r="F140" s="28">
        <v>0</v>
      </c>
      <c r="G140" s="28">
        <v>0</v>
      </c>
      <c r="H140" s="11">
        <v>11000</v>
      </c>
    </row>
    <row r="141" spans="1:8" x14ac:dyDescent="0.25">
      <c r="A141" s="14" t="s">
        <v>819</v>
      </c>
      <c r="B141" s="21" t="s">
        <v>820</v>
      </c>
      <c r="C141" s="22" t="s">
        <v>2345</v>
      </c>
      <c r="D141" s="27">
        <f t="shared" si="3"/>
        <v>11000</v>
      </c>
      <c r="E141" s="28">
        <v>0</v>
      </c>
      <c r="F141" s="28">
        <v>0</v>
      </c>
      <c r="G141" s="28">
        <v>0</v>
      </c>
      <c r="H141" s="11">
        <v>11000</v>
      </c>
    </row>
    <row r="142" spans="1:8" x14ac:dyDescent="0.25">
      <c r="A142" s="14" t="s">
        <v>821</v>
      </c>
      <c r="B142" s="21" t="s">
        <v>2247</v>
      </c>
      <c r="C142" s="22" t="s">
        <v>2347</v>
      </c>
      <c r="D142" s="27">
        <f t="shared" si="3"/>
        <v>16000</v>
      </c>
      <c r="E142" s="28">
        <v>0</v>
      </c>
      <c r="F142" s="28">
        <v>0</v>
      </c>
      <c r="G142" s="28">
        <v>0</v>
      </c>
      <c r="H142" s="11">
        <v>16000</v>
      </c>
    </row>
    <row r="143" spans="1:8" x14ac:dyDescent="0.25">
      <c r="A143" s="14" t="s">
        <v>822</v>
      </c>
      <c r="B143" s="21" t="s">
        <v>2250</v>
      </c>
      <c r="C143" s="22" t="s">
        <v>2347</v>
      </c>
      <c r="D143" s="27">
        <f t="shared" si="3"/>
        <v>16000</v>
      </c>
      <c r="E143" s="28">
        <v>0</v>
      </c>
      <c r="F143" s="28">
        <v>0</v>
      </c>
      <c r="G143" s="28">
        <v>0</v>
      </c>
      <c r="H143" s="11">
        <v>16000</v>
      </c>
    </row>
    <row r="144" spans="1:8" x14ac:dyDescent="0.25">
      <c r="A144" s="14" t="s">
        <v>3633</v>
      </c>
      <c r="B144" s="21" t="s">
        <v>2328</v>
      </c>
      <c r="C144" s="22" t="s">
        <v>2330</v>
      </c>
      <c r="D144" s="27">
        <f t="shared" si="3"/>
        <v>8000</v>
      </c>
      <c r="E144" s="28">
        <v>0</v>
      </c>
      <c r="F144" s="28">
        <v>0</v>
      </c>
      <c r="G144" s="28">
        <v>0</v>
      </c>
      <c r="H144" s="11">
        <v>8000</v>
      </c>
    </row>
    <row r="145" spans="1:8" x14ac:dyDescent="0.25">
      <c r="A145" s="14" t="s">
        <v>3634</v>
      </c>
      <c r="B145" s="21" t="s">
        <v>799</v>
      </c>
      <c r="C145" s="22" t="s">
        <v>2330</v>
      </c>
      <c r="D145" s="27">
        <f t="shared" si="3"/>
        <v>8000</v>
      </c>
      <c r="E145" s="28">
        <v>0</v>
      </c>
      <c r="F145" s="28">
        <v>0</v>
      </c>
      <c r="G145" s="28">
        <v>0</v>
      </c>
      <c r="H145" s="11">
        <v>8000</v>
      </c>
    </row>
    <row r="146" spans="1:8" x14ac:dyDescent="0.25">
      <c r="A146" s="14" t="s">
        <v>3635</v>
      </c>
      <c r="B146" s="21" t="s">
        <v>3636</v>
      </c>
      <c r="C146" s="22" t="s">
        <v>2340</v>
      </c>
      <c r="D146" s="27">
        <f t="shared" si="3"/>
        <v>8000</v>
      </c>
      <c r="E146" s="28">
        <v>0</v>
      </c>
      <c r="F146" s="28">
        <v>0</v>
      </c>
      <c r="G146" s="28">
        <v>0</v>
      </c>
      <c r="H146" s="11">
        <v>8000</v>
      </c>
    </row>
    <row r="147" spans="1:8" x14ac:dyDescent="0.25">
      <c r="A147" s="14" t="s">
        <v>3637</v>
      </c>
      <c r="B147" s="21" t="s">
        <v>3638</v>
      </c>
      <c r="C147" s="22" t="s">
        <v>2340</v>
      </c>
      <c r="D147" s="27">
        <f t="shared" si="3"/>
        <v>8000</v>
      </c>
      <c r="E147" s="28">
        <v>0</v>
      </c>
      <c r="F147" s="28">
        <v>0</v>
      </c>
      <c r="G147" s="28">
        <v>0</v>
      </c>
      <c r="H147" s="11">
        <v>8000</v>
      </c>
    </row>
    <row r="148" spans="1:8" x14ac:dyDescent="0.25">
      <c r="A148" s="14" t="s">
        <v>823</v>
      </c>
      <c r="B148" s="21" t="s">
        <v>2348</v>
      </c>
      <c r="C148" s="22" t="s">
        <v>2350</v>
      </c>
      <c r="D148" s="27">
        <f t="shared" si="3"/>
        <v>5000</v>
      </c>
      <c r="E148" s="28">
        <v>0</v>
      </c>
      <c r="F148" s="28">
        <v>0</v>
      </c>
      <c r="G148" s="28">
        <v>0</v>
      </c>
      <c r="H148" s="11">
        <v>5000</v>
      </c>
    </row>
    <row r="149" spans="1:8" x14ac:dyDescent="0.25">
      <c r="A149" s="14" t="s">
        <v>824</v>
      </c>
      <c r="B149" s="21" t="s">
        <v>825</v>
      </c>
      <c r="C149" s="22" t="s">
        <v>2350</v>
      </c>
      <c r="D149" s="27">
        <f t="shared" si="3"/>
        <v>5000</v>
      </c>
      <c r="E149" s="28">
        <v>0</v>
      </c>
      <c r="F149" s="28">
        <v>0</v>
      </c>
      <c r="G149" s="28">
        <v>0</v>
      </c>
      <c r="H149" s="11">
        <v>5000</v>
      </c>
    </row>
    <row r="150" spans="1:8" x14ac:dyDescent="0.25">
      <c r="A150" s="14" t="s">
        <v>826</v>
      </c>
      <c r="B150" s="21" t="s">
        <v>2351</v>
      </c>
      <c r="C150" s="22" t="s">
        <v>2353</v>
      </c>
      <c r="D150" s="27">
        <f t="shared" si="3"/>
        <v>16000</v>
      </c>
      <c r="E150" s="28">
        <v>0</v>
      </c>
      <c r="F150" s="28">
        <v>0</v>
      </c>
      <c r="G150" s="28">
        <v>0</v>
      </c>
      <c r="H150" s="11">
        <v>16000</v>
      </c>
    </row>
    <row r="151" spans="1:8" x14ac:dyDescent="0.25">
      <c r="A151" s="14" t="s">
        <v>827</v>
      </c>
      <c r="B151" s="21" t="s">
        <v>828</v>
      </c>
      <c r="C151" s="22" t="s">
        <v>2353</v>
      </c>
      <c r="D151" s="27">
        <f t="shared" si="3"/>
        <v>16000</v>
      </c>
      <c r="E151" s="28">
        <v>0</v>
      </c>
      <c r="F151" s="28">
        <v>0</v>
      </c>
      <c r="G151" s="28">
        <v>0</v>
      </c>
      <c r="H151" s="11">
        <v>16000</v>
      </c>
    </row>
    <row r="152" spans="1:8" x14ac:dyDescent="0.25">
      <c r="A152" s="14" t="s">
        <v>3639</v>
      </c>
      <c r="B152" s="21" t="s">
        <v>2348</v>
      </c>
      <c r="C152" s="22" t="s">
        <v>2350</v>
      </c>
      <c r="D152" s="27">
        <f t="shared" si="3"/>
        <v>4000</v>
      </c>
      <c r="E152" s="28">
        <v>0</v>
      </c>
      <c r="F152" s="28">
        <v>0</v>
      </c>
      <c r="G152" s="28">
        <v>0</v>
      </c>
      <c r="H152" s="11">
        <v>4000</v>
      </c>
    </row>
    <row r="153" spans="1:8" x14ac:dyDescent="0.25">
      <c r="A153" s="14" t="s">
        <v>3640</v>
      </c>
      <c r="B153" s="21" t="s">
        <v>825</v>
      </c>
      <c r="C153" s="22" t="s">
        <v>2350</v>
      </c>
      <c r="D153" s="27">
        <f t="shared" si="3"/>
        <v>4000</v>
      </c>
      <c r="E153" s="28">
        <v>0</v>
      </c>
      <c r="F153" s="28">
        <v>0</v>
      </c>
      <c r="G153" s="28">
        <v>0</v>
      </c>
      <c r="H153" s="11">
        <v>4000</v>
      </c>
    </row>
    <row r="154" spans="1:8" x14ac:dyDescent="0.25">
      <c r="A154" s="14" t="s">
        <v>829</v>
      </c>
      <c r="B154" s="21" t="s">
        <v>2354</v>
      </c>
      <c r="C154" s="22" t="s">
        <v>2356</v>
      </c>
      <c r="D154" s="27">
        <f t="shared" si="3"/>
        <v>5000</v>
      </c>
      <c r="E154" s="28">
        <v>0</v>
      </c>
      <c r="F154" s="28">
        <v>0</v>
      </c>
      <c r="G154" s="28">
        <v>0</v>
      </c>
      <c r="H154" s="11">
        <v>5000</v>
      </c>
    </row>
    <row r="155" spans="1:8" x14ac:dyDescent="0.25">
      <c r="A155" s="14" t="s">
        <v>830</v>
      </c>
      <c r="B155" s="21" t="s">
        <v>2357</v>
      </c>
      <c r="C155" s="22" t="s">
        <v>2356</v>
      </c>
      <c r="D155" s="27">
        <f t="shared" si="3"/>
        <v>5000</v>
      </c>
      <c r="E155" s="28">
        <v>0</v>
      </c>
      <c r="F155" s="28">
        <v>0</v>
      </c>
      <c r="G155" s="28">
        <v>0</v>
      </c>
      <c r="H155" s="11">
        <v>5000</v>
      </c>
    </row>
    <row r="156" spans="1:8" x14ac:dyDescent="0.25">
      <c r="A156" s="14" t="s">
        <v>831</v>
      </c>
      <c r="B156" s="21" t="s">
        <v>2358</v>
      </c>
      <c r="C156" s="22" t="s">
        <v>2360</v>
      </c>
      <c r="D156" s="27">
        <f t="shared" si="3"/>
        <v>5000</v>
      </c>
      <c r="E156" s="28">
        <v>0</v>
      </c>
      <c r="F156" s="28">
        <v>0</v>
      </c>
      <c r="G156" s="28">
        <v>0</v>
      </c>
      <c r="H156" s="11">
        <v>5000</v>
      </c>
    </row>
    <row r="157" spans="1:8" x14ac:dyDescent="0.25">
      <c r="A157" s="14" t="s">
        <v>832</v>
      </c>
      <c r="B157" s="21" t="s">
        <v>2361</v>
      </c>
      <c r="C157" s="22" t="s">
        <v>2360</v>
      </c>
      <c r="D157" s="27">
        <f t="shared" si="3"/>
        <v>5000</v>
      </c>
      <c r="E157" s="28">
        <v>0</v>
      </c>
      <c r="F157" s="28">
        <v>0</v>
      </c>
      <c r="G157" s="28">
        <v>0</v>
      </c>
      <c r="H157" s="11">
        <v>5000</v>
      </c>
    </row>
    <row r="158" spans="1:8" x14ac:dyDescent="0.25">
      <c r="A158" s="14" t="s">
        <v>833</v>
      </c>
      <c r="B158" s="21" t="s">
        <v>2362</v>
      </c>
      <c r="C158" s="22" t="s">
        <v>2364</v>
      </c>
      <c r="D158" s="27">
        <f t="shared" si="3"/>
        <v>3000</v>
      </c>
      <c r="E158" s="28">
        <v>0</v>
      </c>
      <c r="F158" s="28">
        <v>0</v>
      </c>
      <c r="G158" s="28">
        <v>0</v>
      </c>
      <c r="H158" s="11">
        <v>3000</v>
      </c>
    </row>
    <row r="159" spans="1:8" x14ac:dyDescent="0.25">
      <c r="A159" s="14" t="s">
        <v>834</v>
      </c>
      <c r="B159" s="21" t="s">
        <v>835</v>
      </c>
      <c r="C159" s="22" t="s">
        <v>2364</v>
      </c>
      <c r="D159" s="27">
        <f t="shared" si="3"/>
        <v>3000</v>
      </c>
      <c r="E159" s="28">
        <v>0</v>
      </c>
      <c r="F159" s="28">
        <v>0</v>
      </c>
      <c r="G159" s="28">
        <v>0</v>
      </c>
      <c r="H159" s="11">
        <v>3000</v>
      </c>
    </row>
    <row r="160" spans="1:8" x14ac:dyDescent="0.25">
      <c r="A160" s="14" t="s">
        <v>836</v>
      </c>
      <c r="B160" s="21" t="s">
        <v>837</v>
      </c>
      <c r="C160" s="22" t="s">
        <v>2366</v>
      </c>
      <c r="D160" s="27">
        <f t="shared" si="3"/>
        <v>4000</v>
      </c>
      <c r="E160" s="28">
        <v>0</v>
      </c>
      <c r="F160" s="28">
        <v>0</v>
      </c>
      <c r="G160" s="28">
        <v>0</v>
      </c>
      <c r="H160" s="11">
        <v>4000</v>
      </c>
    </row>
    <row r="161" spans="1:8" x14ac:dyDescent="0.25">
      <c r="A161" s="14" t="s">
        <v>838</v>
      </c>
      <c r="B161" s="21" t="s">
        <v>839</v>
      </c>
      <c r="C161" s="22" t="s">
        <v>2366</v>
      </c>
      <c r="D161" s="27">
        <f t="shared" si="3"/>
        <v>4000</v>
      </c>
      <c r="E161" s="28">
        <v>0</v>
      </c>
      <c r="F161" s="28">
        <v>0</v>
      </c>
      <c r="G161" s="28">
        <v>0</v>
      </c>
      <c r="H161" s="11">
        <v>4000</v>
      </c>
    </row>
    <row r="162" spans="1:8" x14ac:dyDescent="0.25">
      <c r="A162" s="14" t="s">
        <v>840</v>
      </c>
      <c r="B162" s="21" t="s">
        <v>2367</v>
      </c>
      <c r="C162" s="22" t="s">
        <v>2369</v>
      </c>
      <c r="D162" s="27">
        <f t="shared" si="3"/>
        <v>5000</v>
      </c>
      <c r="E162" s="28">
        <v>0</v>
      </c>
      <c r="F162" s="28">
        <v>0</v>
      </c>
      <c r="G162" s="28">
        <v>0</v>
      </c>
      <c r="H162" s="11">
        <v>5000</v>
      </c>
    </row>
    <row r="163" spans="1:8" x14ac:dyDescent="0.25">
      <c r="A163" s="14" t="s">
        <v>841</v>
      </c>
      <c r="B163" s="21" t="s">
        <v>842</v>
      </c>
      <c r="C163" s="22" t="s">
        <v>2369</v>
      </c>
      <c r="D163" s="27">
        <f t="shared" si="3"/>
        <v>5000</v>
      </c>
      <c r="E163" s="28">
        <v>0</v>
      </c>
      <c r="F163" s="28">
        <v>0</v>
      </c>
      <c r="G163" s="28">
        <v>0</v>
      </c>
      <c r="H163" s="11">
        <v>5000</v>
      </c>
    </row>
    <row r="164" spans="1:8" x14ac:dyDescent="0.25">
      <c r="A164" s="14" t="s">
        <v>843</v>
      </c>
      <c r="B164" s="21" t="s">
        <v>2247</v>
      </c>
      <c r="C164" s="22" t="s">
        <v>2370</v>
      </c>
      <c r="D164" s="27">
        <f t="shared" si="3"/>
        <v>8000</v>
      </c>
      <c r="E164" s="28">
        <v>0</v>
      </c>
      <c r="F164" s="28">
        <v>0</v>
      </c>
      <c r="G164" s="28">
        <v>0</v>
      </c>
      <c r="H164" s="11">
        <v>8000</v>
      </c>
    </row>
    <row r="165" spans="1:8" x14ac:dyDescent="0.25">
      <c r="A165" s="14" t="s">
        <v>844</v>
      </c>
      <c r="B165" s="21" t="s">
        <v>2250</v>
      </c>
      <c r="C165" s="22" t="s">
        <v>2370</v>
      </c>
      <c r="D165" s="27">
        <f t="shared" si="3"/>
        <v>8000</v>
      </c>
      <c r="E165" s="28">
        <v>0</v>
      </c>
      <c r="F165" s="28">
        <v>0</v>
      </c>
      <c r="G165" s="28">
        <v>0</v>
      </c>
      <c r="H165" s="11">
        <v>8000</v>
      </c>
    </row>
    <row r="166" spans="1:8" x14ac:dyDescent="0.25">
      <c r="A166" s="14" t="s">
        <v>3641</v>
      </c>
      <c r="B166" s="21" t="s">
        <v>3642</v>
      </c>
      <c r="C166" s="22" t="s">
        <v>2369</v>
      </c>
      <c r="D166" s="27">
        <f t="shared" si="3"/>
        <v>4000</v>
      </c>
      <c r="E166" s="28">
        <v>0</v>
      </c>
      <c r="F166" s="28">
        <v>0</v>
      </c>
      <c r="G166" s="28">
        <v>0</v>
      </c>
      <c r="H166" s="11">
        <v>4000</v>
      </c>
    </row>
    <row r="167" spans="1:8" x14ac:dyDescent="0.25">
      <c r="A167" s="14" t="s">
        <v>3643</v>
      </c>
      <c r="B167" s="21" t="s">
        <v>3644</v>
      </c>
      <c r="C167" s="22" t="s">
        <v>2369</v>
      </c>
      <c r="D167" s="27">
        <f t="shared" si="3"/>
        <v>4000</v>
      </c>
      <c r="E167" s="28">
        <v>0</v>
      </c>
      <c r="F167" s="28">
        <v>0</v>
      </c>
      <c r="G167" s="28">
        <v>0</v>
      </c>
      <c r="H167" s="11">
        <v>4000</v>
      </c>
    </row>
    <row r="168" spans="1:8" x14ac:dyDescent="0.25">
      <c r="A168" s="14" t="s">
        <v>845</v>
      </c>
      <c r="B168" s="21" t="s">
        <v>2371</v>
      </c>
      <c r="C168" s="22" t="s">
        <v>2373</v>
      </c>
      <c r="D168" s="27">
        <f t="shared" si="3"/>
        <v>2000</v>
      </c>
      <c r="E168" s="28">
        <v>0</v>
      </c>
      <c r="F168" s="28">
        <v>0</v>
      </c>
      <c r="G168" s="28">
        <v>0</v>
      </c>
      <c r="H168" s="11">
        <v>2000</v>
      </c>
    </row>
    <row r="169" spans="1:8" x14ac:dyDescent="0.25">
      <c r="A169" s="14" t="s">
        <v>846</v>
      </c>
      <c r="B169" s="21" t="s">
        <v>847</v>
      </c>
      <c r="C169" s="22" t="s">
        <v>2373</v>
      </c>
      <c r="D169" s="27">
        <f t="shared" si="3"/>
        <v>2000</v>
      </c>
      <c r="E169" s="28">
        <v>0</v>
      </c>
      <c r="F169" s="28">
        <v>0</v>
      </c>
      <c r="G169" s="28">
        <v>0</v>
      </c>
      <c r="H169" s="11">
        <v>2000</v>
      </c>
    </row>
    <row r="170" spans="1:8" x14ac:dyDescent="0.25">
      <c r="A170" s="14" t="s">
        <v>848</v>
      </c>
      <c r="B170" s="21" t="s">
        <v>2374</v>
      </c>
      <c r="C170" s="22" t="s">
        <v>2376</v>
      </c>
      <c r="D170" s="27">
        <f t="shared" si="3"/>
        <v>3500</v>
      </c>
      <c r="E170" s="28">
        <v>0</v>
      </c>
      <c r="F170" s="28">
        <v>0</v>
      </c>
      <c r="G170" s="28">
        <v>0</v>
      </c>
      <c r="H170" s="11">
        <v>3500</v>
      </c>
    </row>
    <row r="171" spans="1:8" x14ac:dyDescent="0.25">
      <c r="A171" s="14" t="s">
        <v>849</v>
      </c>
      <c r="B171" s="21" t="s">
        <v>2377</v>
      </c>
      <c r="C171" s="22" t="s">
        <v>2376</v>
      </c>
      <c r="D171" s="27">
        <f t="shared" si="3"/>
        <v>3500</v>
      </c>
      <c r="E171" s="28">
        <v>0</v>
      </c>
      <c r="F171" s="28">
        <v>0</v>
      </c>
      <c r="G171" s="28">
        <v>0</v>
      </c>
      <c r="H171" s="11">
        <v>3500</v>
      </c>
    </row>
    <row r="172" spans="1:8" x14ac:dyDescent="0.25">
      <c r="A172" s="14" t="s">
        <v>850</v>
      </c>
      <c r="B172" s="21" t="s">
        <v>2378</v>
      </c>
      <c r="C172" s="22" t="s">
        <v>2380</v>
      </c>
      <c r="D172" s="27">
        <f t="shared" si="3"/>
        <v>1000</v>
      </c>
      <c r="E172" s="28">
        <v>0</v>
      </c>
      <c r="F172" s="28">
        <v>0</v>
      </c>
      <c r="G172" s="28">
        <v>0</v>
      </c>
      <c r="H172" s="11">
        <v>1000</v>
      </c>
    </row>
    <row r="173" spans="1:8" x14ac:dyDescent="0.25">
      <c r="A173" s="14" t="s">
        <v>851</v>
      </c>
      <c r="B173" s="21" t="s">
        <v>852</v>
      </c>
      <c r="C173" s="22" t="s">
        <v>2380</v>
      </c>
      <c r="D173" s="27">
        <f t="shared" si="3"/>
        <v>1000</v>
      </c>
      <c r="E173" s="28">
        <v>0</v>
      </c>
      <c r="F173" s="28">
        <v>0</v>
      </c>
      <c r="G173" s="28">
        <v>0</v>
      </c>
      <c r="H173" s="11">
        <v>1000</v>
      </c>
    </row>
    <row r="174" spans="1:8" x14ac:dyDescent="0.25">
      <c r="A174" s="14" t="s">
        <v>853</v>
      </c>
      <c r="B174" s="21" t="s">
        <v>854</v>
      </c>
      <c r="C174" s="22" t="s">
        <v>2382</v>
      </c>
      <c r="D174" s="27">
        <f t="shared" si="3"/>
        <v>1500</v>
      </c>
      <c r="E174" s="28">
        <v>0</v>
      </c>
      <c r="F174" s="28">
        <v>0</v>
      </c>
      <c r="G174" s="28">
        <v>0</v>
      </c>
      <c r="H174" s="11">
        <v>1500</v>
      </c>
    </row>
    <row r="175" spans="1:8" x14ac:dyDescent="0.25">
      <c r="A175" s="14" t="s">
        <v>855</v>
      </c>
      <c r="B175" s="21" t="s">
        <v>856</v>
      </c>
      <c r="C175" s="22" t="s">
        <v>2382</v>
      </c>
      <c r="D175" s="27">
        <f t="shared" si="3"/>
        <v>1500</v>
      </c>
      <c r="E175" s="28">
        <v>0</v>
      </c>
      <c r="F175" s="28">
        <v>0</v>
      </c>
      <c r="G175" s="28">
        <v>0</v>
      </c>
      <c r="H175" s="11">
        <v>1500</v>
      </c>
    </row>
    <row r="176" spans="1:8" x14ac:dyDescent="0.25">
      <c r="A176" s="14" t="s">
        <v>857</v>
      </c>
      <c r="B176" s="21" t="s">
        <v>2383</v>
      </c>
      <c r="C176" s="22" t="s">
        <v>2385</v>
      </c>
      <c r="D176" s="27">
        <f t="shared" si="3"/>
        <v>2000</v>
      </c>
      <c r="E176" s="28">
        <v>0</v>
      </c>
      <c r="F176" s="28">
        <v>0</v>
      </c>
      <c r="G176" s="28">
        <v>0</v>
      </c>
      <c r="H176" s="11">
        <v>2000</v>
      </c>
    </row>
    <row r="177" spans="1:10" x14ac:dyDescent="0.25">
      <c r="A177" s="14" t="s">
        <v>858</v>
      </c>
      <c r="B177" s="21" t="s">
        <v>859</v>
      </c>
      <c r="C177" s="22" t="s">
        <v>2385</v>
      </c>
      <c r="D177" s="27">
        <f t="shared" si="3"/>
        <v>2000</v>
      </c>
      <c r="E177" s="28">
        <v>0</v>
      </c>
      <c r="F177" s="28">
        <v>0</v>
      </c>
      <c r="G177" s="28">
        <v>0</v>
      </c>
      <c r="H177" s="11">
        <v>2000</v>
      </c>
    </row>
    <row r="178" spans="1:10" s="42" customFormat="1" ht="15.75" customHeight="1" x14ac:dyDescent="0.25">
      <c r="A178" s="14" t="s">
        <v>860</v>
      </c>
      <c r="B178" s="21" t="s">
        <v>2386</v>
      </c>
      <c r="C178" s="22" t="s">
        <v>2388</v>
      </c>
      <c r="D178" s="27">
        <f t="shared" si="3"/>
        <v>3000</v>
      </c>
      <c r="E178" s="28">
        <v>0</v>
      </c>
      <c r="F178" s="28">
        <v>0</v>
      </c>
      <c r="G178" s="28">
        <v>0</v>
      </c>
      <c r="H178" s="11">
        <v>3000</v>
      </c>
      <c r="J178" s="60"/>
    </row>
    <row r="179" spans="1:10" x14ac:dyDescent="0.25">
      <c r="A179" s="14" t="s">
        <v>861</v>
      </c>
      <c r="B179" s="21" t="s">
        <v>2389</v>
      </c>
      <c r="C179" s="22" t="s">
        <v>2388</v>
      </c>
      <c r="D179" s="27">
        <f t="shared" si="3"/>
        <v>3000</v>
      </c>
      <c r="E179" s="28">
        <v>0</v>
      </c>
      <c r="F179" s="28">
        <v>0</v>
      </c>
      <c r="G179" s="28">
        <v>0</v>
      </c>
      <c r="H179" s="11">
        <v>3000</v>
      </c>
    </row>
    <row r="180" spans="1:10" s="42" customFormat="1" x14ac:dyDescent="0.25">
      <c r="A180" s="14" t="s">
        <v>3645</v>
      </c>
      <c r="B180" s="21" t="s">
        <v>3646</v>
      </c>
      <c r="C180" s="22" t="s">
        <v>2385</v>
      </c>
      <c r="D180" s="27">
        <f t="shared" si="3"/>
        <v>2000</v>
      </c>
      <c r="E180" s="28">
        <v>0</v>
      </c>
      <c r="F180" s="28">
        <v>0</v>
      </c>
      <c r="G180" s="28">
        <v>0</v>
      </c>
      <c r="H180" s="11">
        <v>2000</v>
      </c>
      <c r="J180" s="60"/>
    </row>
    <row r="181" spans="1:10" x14ac:dyDescent="0.25">
      <c r="A181" s="14" t="s">
        <v>3647</v>
      </c>
      <c r="B181" s="21" t="s">
        <v>3648</v>
      </c>
      <c r="C181" s="22" t="s">
        <v>2385</v>
      </c>
      <c r="D181" s="27">
        <f t="shared" si="3"/>
        <v>2000</v>
      </c>
      <c r="E181" s="28">
        <v>0</v>
      </c>
      <c r="F181" s="28">
        <v>0</v>
      </c>
      <c r="G181" s="28">
        <v>0</v>
      </c>
      <c r="H181" s="11">
        <v>2000</v>
      </c>
    </row>
    <row r="182" spans="1:10" s="42" customFormat="1" x14ac:dyDescent="0.25">
      <c r="A182" s="14" t="s">
        <v>862</v>
      </c>
      <c r="B182" s="21" t="s">
        <v>2390</v>
      </c>
      <c r="C182" s="22" t="s">
        <v>2391</v>
      </c>
      <c r="D182" s="27">
        <f t="shared" si="3"/>
        <v>1000</v>
      </c>
      <c r="E182" s="28">
        <v>0</v>
      </c>
      <c r="F182" s="28">
        <v>0</v>
      </c>
      <c r="G182" s="28">
        <v>0</v>
      </c>
      <c r="H182" s="11">
        <v>1000</v>
      </c>
      <c r="J182" s="60"/>
    </row>
    <row r="183" spans="1:10" x14ac:dyDescent="0.25">
      <c r="A183" s="14" t="s">
        <v>863</v>
      </c>
      <c r="B183" s="21" t="s">
        <v>864</v>
      </c>
      <c r="C183" s="22" t="s">
        <v>2391</v>
      </c>
      <c r="D183" s="27">
        <f t="shared" si="3"/>
        <v>1000</v>
      </c>
      <c r="E183" s="28">
        <v>0</v>
      </c>
      <c r="F183" s="28">
        <v>0</v>
      </c>
      <c r="G183" s="28">
        <v>0</v>
      </c>
      <c r="H183" s="11">
        <v>1000</v>
      </c>
    </row>
    <row r="184" spans="1:10" s="42" customFormat="1" x14ac:dyDescent="0.25">
      <c r="A184" s="14" t="s">
        <v>865</v>
      </c>
      <c r="B184" s="21" t="s">
        <v>2392</v>
      </c>
      <c r="C184" s="22" t="s">
        <v>2393</v>
      </c>
      <c r="D184" s="27">
        <f t="shared" si="3"/>
        <v>9000</v>
      </c>
      <c r="E184" s="28">
        <v>0</v>
      </c>
      <c r="F184" s="28">
        <v>0</v>
      </c>
      <c r="G184" s="28">
        <v>0</v>
      </c>
      <c r="H184" s="11">
        <v>9000</v>
      </c>
      <c r="J184" s="60"/>
    </row>
    <row r="185" spans="1:10" x14ac:dyDescent="0.25">
      <c r="A185" s="14" t="s">
        <v>866</v>
      </c>
      <c r="B185" s="21" t="s">
        <v>867</v>
      </c>
      <c r="C185" s="22" t="s">
        <v>2393</v>
      </c>
      <c r="D185" s="27">
        <f t="shared" si="3"/>
        <v>9000</v>
      </c>
      <c r="E185" s="28">
        <v>0</v>
      </c>
      <c r="F185" s="28">
        <v>0</v>
      </c>
      <c r="G185" s="28">
        <v>0</v>
      </c>
      <c r="H185" s="11">
        <v>9000</v>
      </c>
    </row>
    <row r="186" spans="1:10" x14ac:dyDescent="0.25">
      <c r="A186" s="14" t="s">
        <v>868</v>
      </c>
      <c r="B186" s="21" t="s">
        <v>869</v>
      </c>
      <c r="C186" s="22" t="s">
        <v>2394</v>
      </c>
      <c r="D186" s="27">
        <f t="shared" si="3"/>
        <v>12000</v>
      </c>
      <c r="E186" s="28">
        <v>0</v>
      </c>
      <c r="F186" s="28">
        <v>0</v>
      </c>
      <c r="G186" s="28">
        <v>0</v>
      </c>
      <c r="H186" s="11">
        <v>12000</v>
      </c>
    </row>
    <row r="187" spans="1:10" x14ac:dyDescent="0.25">
      <c r="A187" s="14" t="s">
        <v>870</v>
      </c>
      <c r="B187" s="21" t="s">
        <v>871</v>
      </c>
      <c r="C187" s="22" t="s">
        <v>2394</v>
      </c>
      <c r="D187" s="27">
        <f t="shared" si="3"/>
        <v>12000</v>
      </c>
      <c r="E187" s="28">
        <v>0</v>
      </c>
      <c r="F187" s="28">
        <v>0</v>
      </c>
      <c r="G187" s="28">
        <v>0</v>
      </c>
      <c r="H187" s="11">
        <v>12000</v>
      </c>
    </row>
    <row r="188" spans="1:10" x14ac:dyDescent="0.25">
      <c r="A188" s="14" t="s">
        <v>872</v>
      </c>
      <c r="B188" s="21" t="s">
        <v>2247</v>
      </c>
      <c r="C188" s="22" t="s">
        <v>2395</v>
      </c>
      <c r="D188" s="27">
        <f t="shared" si="3"/>
        <v>8000</v>
      </c>
      <c r="E188" s="28">
        <v>0</v>
      </c>
      <c r="F188" s="28">
        <v>0</v>
      </c>
      <c r="G188" s="28">
        <v>0</v>
      </c>
      <c r="H188" s="11">
        <v>8000</v>
      </c>
    </row>
    <row r="189" spans="1:10" x14ac:dyDescent="0.25">
      <c r="A189" s="14" t="s">
        <v>873</v>
      </c>
      <c r="B189" s="21" t="s">
        <v>2250</v>
      </c>
      <c r="C189" s="22" t="s">
        <v>2395</v>
      </c>
      <c r="D189" s="27">
        <f t="shared" si="3"/>
        <v>8000</v>
      </c>
      <c r="E189" s="28">
        <v>0</v>
      </c>
      <c r="F189" s="28">
        <v>0</v>
      </c>
      <c r="G189" s="28">
        <v>0</v>
      </c>
      <c r="H189" s="11">
        <v>8000</v>
      </c>
    </row>
    <row r="190" spans="1:10" x14ac:dyDescent="0.25">
      <c r="A190" s="14" t="s">
        <v>3649</v>
      </c>
      <c r="B190" s="21" t="s">
        <v>854</v>
      </c>
      <c r="C190" s="22" t="s">
        <v>4031</v>
      </c>
      <c r="D190" s="27">
        <f t="shared" si="3"/>
        <v>3000</v>
      </c>
      <c r="E190" s="28">
        <v>0</v>
      </c>
      <c r="F190" s="28">
        <v>0</v>
      </c>
      <c r="G190" s="28">
        <v>0</v>
      </c>
      <c r="H190" s="11">
        <v>3000</v>
      </c>
    </row>
    <row r="191" spans="1:10" x14ac:dyDescent="0.25">
      <c r="A191" s="14" t="s">
        <v>3650</v>
      </c>
      <c r="B191" s="21" t="s">
        <v>856</v>
      </c>
      <c r="C191" s="22" t="s">
        <v>4031</v>
      </c>
      <c r="D191" s="27">
        <f t="shared" si="3"/>
        <v>3000</v>
      </c>
      <c r="E191" s="28">
        <v>0</v>
      </c>
      <c r="F191" s="28">
        <v>0</v>
      </c>
      <c r="G191" s="28">
        <v>0</v>
      </c>
      <c r="H191" s="11">
        <v>3000</v>
      </c>
    </row>
    <row r="192" spans="1:10" x14ac:dyDescent="0.25">
      <c r="A192" s="14" t="s">
        <v>875</v>
      </c>
      <c r="B192" s="21" t="s">
        <v>2251</v>
      </c>
      <c r="C192" s="22" t="s">
        <v>2396</v>
      </c>
      <c r="D192" s="27">
        <f t="shared" si="3"/>
        <v>3000</v>
      </c>
      <c r="E192" s="28">
        <v>0</v>
      </c>
      <c r="F192" s="28">
        <v>0</v>
      </c>
      <c r="G192" s="28">
        <v>0</v>
      </c>
      <c r="H192" s="11">
        <v>3000</v>
      </c>
    </row>
    <row r="193" spans="1:8" x14ac:dyDescent="0.25">
      <c r="A193" s="14" t="s">
        <v>876</v>
      </c>
      <c r="B193" s="21" t="s">
        <v>703</v>
      </c>
      <c r="C193" s="22" t="s">
        <v>2396</v>
      </c>
      <c r="D193" s="27">
        <f t="shared" si="3"/>
        <v>3000</v>
      </c>
      <c r="E193" s="28">
        <v>0</v>
      </c>
      <c r="F193" s="28">
        <v>0</v>
      </c>
      <c r="G193" s="28">
        <v>0</v>
      </c>
      <c r="H193" s="11">
        <v>3000</v>
      </c>
    </row>
    <row r="194" spans="1:8" x14ac:dyDescent="0.25">
      <c r="A194" s="14" t="s">
        <v>877</v>
      </c>
      <c r="B194" s="21" t="s">
        <v>878</v>
      </c>
      <c r="C194" s="22" t="s">
        <v>2397</v>
      </c>
      <c r="D194" s="27">
        <f t="shared" si="3"/>
        <v>2000</v>
      </c>
      <c r="E194" s="28">
        <v>0</v>
      </c>
      <c r="F194" s="28">
        <v>0</v>
      </c>
      <c r="G194" s="28">
        <v>0</v>
      </c>
      <c r="H194" s="11">
        <v>2000</v>
      </c>
    </row>
    <row r="195" spans="1:8" x14ac:dyDescent="0.25">
      <c r="A195" s="14" t="s">
        <v>879</v>
      </c>
      <c r="B195" s="21" t="s">
        <v>2398</v>
      </c>
      <c r="C195" s="22" t="s">
        <v>2397</v>
      </c>
      <c r="D195" s="27">
        <f t="shared" si="3"/>
        <v>2000</v>
      </c>
      <c r="E195" s="28">
        <v>0</v>
      </c>
      <c r="F195" s="28">
        <v>0</v>
      </c>
      <c r="G195" s="28">
        <v>0</v>
      </c>
      <c r="H195" s="11">
        <v>2000</v>
      </c>
    </row>
    <row r="196" spans="1:8" x14ac:dyDescent="0.25">
      <c r="A196" s="14" t="s">
        <v>880</v>
      </c>
      <c r="B196" s="21" t="s">
        <v>881</v>
      </c>
      <c r="C196" s="22" t="s">
        <v>2400</v>
      </c>
      <c r="D196" s="27">
        <f t="shared" si="3"/>
        <v>20000</v>
      </c>
      <c r="E196" s="28">
        <v>0</v>
      </c>
      <c r="F196" s="28">
        <v>0</v>
      </c>
      <c r="G196" s="28">
        <v>0</v>
      </c>
      <c r="H196" s="11">
        <v>20000</v>
      </c>
    </row>
    <row r="197" spans="1:8" x14ac:dyDescent="0.25">
      <c r="A197" s="14" t="s">
        <v>882</v>
      </c>
      <c r="B197" s="21" t="s">
        <v>883</v>
      </c>
      <c r="C197" s="22" t="s">
        <v>2400</v>
      </c>
      <c r="D197" s="27">
        <f t="shared" si="3"/>
        <v>20000</v>
      </c>
      <c r="E197" s="28">
        <v>0</v>
      </c>
      <c r="F197" s="28">
        <v>0</v>
      </c>
      <c r="G197" s="28">
        <v>0</v>
      </c>
      <c r="H197" s="11">
        <v>20000</v>
      </c>
    </row>
    <row r="198" spans="1:8" x14ac:dyDescent="0.25">
      <c r="A198" s="14" t="s">
        <v>884</v>
      </c>
      <c r="B198" s="21" t="s">
        <v>2401</v>
      </c>
      <c r="C198" s="22" t="s">
        <v>2402</v>
      </c>
      <c r="D198" s="27">
        <f t="shared" si="3"/>
        <v>6000</v>
      </c>
      <c r="E198" s="28">
        <v>0</v>
      </c>
      <c r="F198" s="28">
        <v>0</v>
      </c>
      <c r="G198" s="28">
        <v>0</v>
      </c>
      <c r="H198" s="11">
        <v>6000</v>
      </c>
    </row>
    <row r="199" spans="1:8" x14ac:dyDescent="0.25">
      <c r="A199" s="14" t="s">
        <v>885</v>
      </c>
      <c r="B199" s="21" t="s">
        <v>886</v>
      </c>
      <c r="C199" s="22" t="s">
        <v>2402</v>
      </c>
      <c r="D199" s="27">
        <f t="shared" si="3"/>
        <v>6000</v>
      </c>
      <c r="E199" s="28">
        <v>0</v>
      </c>
      <c r="F199" s="28">
        <v>0</v>
      </c>
      <c r="G199" s="28">
        <v>0</v>
      </c>
      <c r="H199" s="11">
        <v>6000</v>
      </c>
    </row>
    <row r="200" spans="1:8" x14ac:dyDescent="0.25">
      <c r="A200" s="14" t="s">
        <v>887</v>
      </c>
      <c r="B200" s="21" t="s">
        <v>2403</v>
      </c>
      <c r="C200" s="22" t="s">
        <v>2404</v>
      </c>
      <c r="D200" s="27">
        <f t="shared" si="3"/>
        <v>3800</v>
      </c>
      <c r="E200" s="28">
        <v>0</v>
      </c>
      <c r="F200" s="28">
        <v>0</v>
      </c>
      <c r="G200" s="28">
        <v>0</v>
      </c>
      <c r="H200" s="11">
        <v>3800</v>
      </c>
    </row>
    <row r="201" spans="1:8" x14ac:dyDescent="0.25">
      <c r="A201" s="14" t="s">
        <v>888</v>
      </c>
      <c r="B201" s="21" t="s">
        <v>889</v>
      </c>
      <c r="C201" s="22" t="s">
        <v>2404</v>
      </c>
      <c r="D201" s="27">
        <f t="shared" si="3"/>
        <v>3800</v>
      </c>
      <c r="E201" s="28">
        <v>0</v>
      </c>
      <c r="F201" s="28">
        <v>0</v>
      </c>
      <c r="G201" s="28">
        <v>0</v>
      </c>
      <c r="H201" s="11">
        <v>3800</v>
      </c>
    </row>
    <row r="202" spans="1:8" x14ac:dyDescent="0.25">
      <c r="A202" s="14" t="s">
        <v>890</v>
      </c>
      <c r="B202" s="21" t="s">
        <v>2405</v>
      </c>
      <c r="C202" s="22" t="s">
        <v>2406</v>
      </c>
      <c r="D202" s="27">
        <f t="shared" si="3"/>
        <v>4300</v>
      </c>
      <c r="E202" s="28">
        <v>0</v>
      </c>
      <c r="F202" s="28">
        <v>0</v>
      </c>
      <c r="G202" s="28">
        <v>0</v>
      </c>
      <c r="H202" s="11">
        <v>4300</v>
      </c>
    </row>
    <row r="203" spans="1:8" x14ac:dyDescent="0.25">
      <c r="A203" s="14" t="s">
        <v>891</v>
      </c>
      <c r="B203" s="21" t="s">
        <v>892</v>
      </c>
      <c r="C203" s="22" t="s">
        <v>2406</v>
      </c>
      <c r="D203" s="27">
        <f t="shared" si="3"/>
        <v>4300</v>
      </c>
      <c r="E203" s="28">
        <v>0</v>
      </c>
      <c r="F203" s="28">
        <v>0</v>
      </c>
      <c r="G203" s="28">
        <v>0</v>
      </c>
      <c r="H203" s="11">
        <v>4300</v>
      </c>
    </row>
    <row r="204" spans="1:8" x14ac:dyDescent="0.25">
      <c r="A204" s="14" t="s">
        <v>893</v>
      </c>
      <c r="B204" s="21" t="s">
        <v>2407</v>
      </c>
      <c r="C204" s="22" t="s">
        <v>2408</v>
      </c>
      <c r="D204" s="27">
        <f t="shared" ref="D204:D267" si="4">E204+F204+H204</f>
        <v>1000</v>
      </c>
      <c r="E204" s="28">
        <v>0</v>
      </c>
      <c r="F204" s="28">
        <v>0</v>
      </c>
      <c r="G204" s="28">
        <v>0</v>
      </c>
      <c r="H204" s="11">
        <v>1000</v>
      </c>
    </row>
    <row r="205" spans="1:8" x14ac:dyDescent="0.25">
      <c r="A205" s="14" t="s">
        <v>894</v>
      </c>
      <c r="B205" s="21" t="s">
        <v>895</v>
      </c>
      <c r="C205" s="22" t="s">
        <v>2408</v>
      </c>
      <c r="D205" s="27">
        <f t="shared" si="4"/>
        <v>1000</v>
      </c>
      <c r="E205" s="28">
        <v>0</v>
      </c>
      <c r="F205" s="28">
        <v>0</v>
      </c>
      <c r="G205" s="28">
        <v>0</v>
      </c>
      <c r="H205" s="11">
        <v>1000</v>
      </c>
    </row>
    <row r="206" spans="1:8" x14ac:dyDescent="0.25">
      <c r="A206" s="14" t="s">
        <v>896</v>
      </c>
      <c r="B206" s="21" t="s">
        <v>2409</v>
      </c>
      <c r="C206" s="22" t="s">
        <v>2410</v>
      </c>
      <c r="D206" s="27">
        <f t="shared" si="4"/>
        <v>6000</v>
      </c>
      <c r="E206" s="28">
        <v>0</v>
      </c>
      <c r="F206" s="28">
        <v>0</v>
      </c>
      <c r="G206" s="28">
        <v>0</v>
      </c>
      <c r="H206" s="11">
        <v>6000</v>
      </c>
    </row>
    <row r="207" spans="1:8" x14ac:dyDescent="0.25">
      <c r="A207" s="14" t="s">
        <v>897</v>
      </c>
      <c r="B207" s="21" t="s">
        <v>2411</v>
      </c>
      <c r="C207" s="22" t="s">
        <v>2410</v>
      </c>
      <c r="D207" s="27">
        <f t="shared" si="4"/>
        <v>6000</v>
      </c>
      <c r="E207" s="28">
        <v>0</v>
      </c>
      <c r="F207" s="28">
        <v>0</v>
      </c>
      <c r="G207" s="28">
        <v>0</v>
      </c>
      <c r="H207" s="11">
        <v>6000</v>
      </c>
    </row>
    <row r="208" spans="1:8" x14ac:dyDescent="0.25">
      <c r="A208" s="14" t="s">
        <v>898</v>
      </c>
      <c r="B208" s="21" t="s">
        <v>2412</v>
      </c>
      <c r="C208" s="22" t="s">
        <v>2413</v>
      </c>
      <c r="D208" s="27">
        <f t="shared" si="4"/>
        <v>280</v>
      </c>
      <c r="E208" s="28">
        <v>0</v>
      </c>
      <c r="F208" s="28">
        <v>0</v>
      </c>
      <c r="G208" s="28">
        <v>0</v>
      </c>
      <c r="H208" s="11">
        <v>280</v>
      </c>
    </row>
    <row r="209" spans="1:10" x14ac:dyDescent="0.25">
      <c r="A209" s="14" t="s">
        <v>899</v>
      </c>
      <c r="B209" s="21" t="s">
        <v>900</v>
      </c>
      <c r="C209" s="22" t="s">
        <v>2413</v>
      </c>
      <c r="D209" s="27">
        <f t="shared" si="4"/>
        <v>280</v>
      </c>
      <c r="E209" s="28">
        <v>0</v>
      </c>
      <c r="F209" s="28">
        <v>0</v>
      </c>
      <c r="G209" s="28">
        <v>0</v>
      </c>
      <c r="H209" s="11">
        <v>280</v>
      </c>
    </row>
    <row r="210" spans="1:10" x14ac:dyDescent="0.25">
      <c r="A210" s="14" t="s">
        <v>1465</v>
      </c>
      <c r="B210" s="21" t="s">
        <v>2414</v>
      </c>
      <c r="C210" s="22" t="s">
        <v>2416</v>
      </c>
      <c r="D210" s="27">
        <f t="shared" si="4"/>
        <v>20</v>
      </c>
      <c r="E210" s="28">
        <v>0</v>
      </c>
      <c r="F210" s="28">
        <v>0</v>
      </c>
      <c r="G210" s="28">
        <v>0</v>
      </c>
      <c r="H210" s="11">
        <v>20</v>
      </c>
    </row>
    <row r="211" spans="1:10" x14ac:dyDescent="0.25">
      <c r="A211" s="14" t="s">
        <v>901</v>
      </c>
      <c r="B211" s="21" t="s">
        <v>902</v>
      </c>
      <c r="C211" s="22" t="s">
        <v>2418</v>
      </c>
      <c r="D211" s="27">
        <f t="shared" si="4"/>
        <v>200</v>
      </c>
      <c r="E211" s="28">
        <v>0</v>
      </c>
      <c r="F211" s="28">
        <v>0</v>
      </c>
      <c r="G211" s="28">
        <v>0</v>
      </c>
      <c r="H211" s="11">
        <v>200</v>
      </c>
    </row>
    <row r="212" spans="1:10" x14ac:dyDescent="0.25">
      <c r="A212" s="14" t="s">
        <v>1466</v>
      </c>
      <c r="B212" s="21" t="s">
        <v>2419</v>
      </c>
      <c r="C212" s="22" t="s">
        <v>2416</v>
      </c>
      <c r="D212" s="27">
        <f t="shared" si="4"/>
        <v>20</v>
      </c>
      <c r="E212" s="28">
        <v>0</v>
      </c>
      <c r="F212" s="28">
        <v>0</v>
      </c>
      <c r="G212" s="28">
        <v>0</v>
      </c>
      <c r="H212" s="11">
        <v>20</v>
      </c>
    </row>
    <row r="213" spans="1:10" x14ac:dyDescent="0.25">
      <c r="A213" s="14" t="s">
        <v>903</v>
      </c>
      <c r="B213" s="21" t="s">
        <v>904</v>
      </c>
      <c r="C213" s="22" t="s">
        <v>2420</v>
      </c>
      <c r="D213" s="27">
        <f t="shared" si="4"/>
        <v>200</v>
      </c>
      <c r="E213" s="28">
        <v>0</v>
      </c>
      <c r="F213" s="28">
        <v>0</v>
      </c>
      <c r="G213" s="28">
        <v>0</v>
      </c>
      <c r="H213" s="11">
        <v>200</v>
      </c>
    </row>
    <row r="214" spans="1:10" s="42" customFormat="1" x14ac:dyDescent="0.25">
      <c r="A214" s="14" t="s">
        <v>905</v>
      </c>
      <c r="B214" s="21" t="s">
        <v>2421</v>
      </c>
      <c r="C214" s="22" t="s">
        <v>2423</v>
      </c>
      <c r="D214" s="27">
        <f t="shared" si="4"/>
        <v>100</v>
      </c>
      <c r="E214" s="28">
        <v>0</v>
      </c>
      <c r="F214" s="28">
        <v>0</v>
      </c>
      <c r="G214" s="28">
        <v>0</v>
      </c>
      <c r="H214" s="11">
        <v>100</v>
      </c>
      <c r="J214" s="60"/>
    </row>
    <row r="215" spans="1:10" s="42" customFormat="1" x14ac:dyDescent="0.25">
      <c r="A215" s="14" t="s">
        <v>906</v>
      </c>
      <c r="B215" s="21" t="s">
        <v>2424</v>
      </c>
      <c r="C215" s="22" t="s">
        <v>2426</v>
      </c>
      <c r="D215" s="27">
        <f t="shared" si="4"/>
        <v>200</v>
      </c>
      <c r="E215" s="28">
        <v>0</v>
      </c>
      <c r="F215" s="28">
        <v>0</v>
      </c>
      <c r="G215" s="28">
        <v>0</v>
      </c>
      <c r="H215" s="11">
        <v>200</v>
      </c>
      <c r="J215" s="60"/>
    </row>
    <row r="216" spans="1:10" x14ac:dyDescent="0.25">
      <c r="A216" s="14" t="s">
        <v>907</v>
      </c>
      <c r="B216" s="21" t="s">
        <v>2427</v>
      </c>
      <c r="C216" s="22" t="s">
        <v>2426</v>
      </c>
      <c r="D216" s="27">
        <f t="shared" si="4"/>
        <v>100</v>
      </c>
      <c r="E216" s="28">
        <v>0</v>
      </c>
      <c r="F216" s="28">
        <v>0</v>
      </c>
      <c r="G216" s="28">
        <v>0</v>
      </c>
      <c r="H216" s="11">
        <v>100</v>
      </c>
    </row>
    <row r="217" spans="1:10" x14ac:dyDescent="0.25">
      <c r="A217" s="14" t="s">
        <v>908</v>
      </c>
      <c r="B217" s="21" t="s">
        <v>909</v>
      </c>
      <c r="C217" s="22" t="s">
        <v>2426</v>
      </c>
      <c r="D217" s="27">
        <f t="shared" si="4"/>
        <v>200</v>
      </c>
      <c r="E217" s="28">
        <v>0</v>
      </c>
      <c r="F217" s="28">
        <v>0</v>
      </c>
      <c r="G217" s="28">
        <v>0</v>
      </c>
      <c r="H217" s="11">
        <v>200</v>
      </c>
    </row>
    <row r="218" spans="1:10" x14ac:dyDescent="0.25">
      <c r="A218" s="14" t="s">
        <v>910</v>
      </c>
      <c r="B218" s="21" t="s">
        <v>911</v>
      </c>
      <c r="C218" s="22" t="s">
        <v>2429</v>
      </c>
      <c r="D218" s="27">
        <f t="shared" si="4"/>
        <v>1200</v>
      </c>
      <c r="E218" s="28">
        <v>0</v>
      </c>
      <c r="F218" s="28">
        <v>0</v>
      </c>
      <c r="G218" s="28">
        <v>0</v>
      </c>
      <c r="H218" s="11">
        <v>1200</v>
      </c>
    </row>
    <row r="219" spans="1:10" x14ac:dyDescent="0.25">
      <c r="A219" s="14" t="s">
        <v>912</v>
      </c>
      <c r="B219" s="21" t="s">
        <v>913</v>
      </c>
      <c r="C219" s="22" t="s">
        <v>2429</v>
      </c>
      <c r="D219" s="27">
        <f t="shared" si="4"/>
        <v>1200</v>
      </c>
      <c r="E219" s="28">
        <v>0</v>
      </c>
      <c r="F219" s="28">
        <v>0</v>
      </c>
      <c r="G219" s="28">
        <v>0</v>
      </c>
      <c r="H219" s="11">
        <v>1200</v>
      </c>
    </row>
    <row r="220" spans="1:10" x14ac:dyDescent="0.25">
      <c r="A220" s="14" t="s">
        <v>914</v>
      </c>
      <c r="B220" s="21" t="s">
        <v>915</v>
      </c>
      <c r="C220" s="22" t="s">
        <v>2430</v>
      </c>
      <c r="D220" s="27">
        <f t="shared" si="4"/>
        <v>2000</v>
      </c>
      <c r="E220" s="28">
        <v>0</v>
      </c>
      <c r="F220" s="28">
        <v>0</v>
      </c>
      <c r="G220" s="28">
        <v>0</v>
      </c>
      <c r="H220" s="11">
        <v>2000</v>
      </c>
    </row>
    <row r="221" spans="1:10" x14ac:dyDescent="0.25">
      <c r="A221" s="14" t="s">
        <v>916</v>
      </c>
      <c r="B221" s="21" t="s">
        <v>917</v>
      </c>
      <c r="C221" s="22" t="s">
        <v>2430</v>
      </c>
      <c r="D221" s="27">
        <f t="shared" si="4"/>
        <v>2000</v>
      </c>
      <c r="E221" s="28">
        <v>0</v>
      </c>
      <c r="F221" s="28">
        <v>0</v>
      </c>
      <c r="G221" s="28">
        <v>0</v>
      </c>
      <c r="H221" s="11">
        <v>2000</v>
      </c>
    </row>
    <row r="222" spans="1:10" x14ac:dyDescent="0.25">
      <c r="A222" s="14" t="s">
        <v>918</v>
      </c>
      <c r="B222" s="21" t="s">
        <v>919</v>
      </c>
      <c r="C222" s="22" t="s">
        <v>2432</v>
      </c>
      <c r="D222" s="27">
        <f t="shared" si="4"/>
        <v>200</v>
      </c>
      <c r="E222" s="28">
        <v>0</v>
      </c>
      <c r="F222" s="28">
        <v>0</v>
      </c>
      <c r="G222" s="28">
        <v>0</v>
      </c>
      <c r="H222" s="11">
        <v>200</v>
      </c>
    </row>
    <row r="223" spans="1:10" x14ac:dyDescent="0.25">
      <c r="A223" s="14" t="s">
        <v>920</v>
      </c>
      <c r="B223" s="21" t="s">
        <v>921</v>
      </c>
      <c r="C223" s="22" t="s">
        <v>2432</v>
      </c>
      <c r="D223" s="27">
        <f t="shared" si="4"/>
        <v>200</v>
      </c>
      <c r="E223" s="28">
        <v>0</v>
      </c>
      <c r="F223" s="28">
        <v>0</v>
      </c>
      <c r="G223" s="28">
        <v>0</v>
      </c>
      <c r="H223" s="11">
        <v>200</v>
      </c>
    </row>
    <row r="224" spans="1:10" x14ac:dyDescent="0.25">
      <c r="A224" s="14" t="s">
        <v>922</v>
      </c>
      <c r="B224" s="21" t="s">
        <v>923</v>
      </c>
      <c r="C224" s="22" t="s">
        <v>2433</v>
      </c>
      <c r="D224" s="27">
        <f t="shared" si="4"/>
        <v>3000</v>
      </c>
      <c r="E224" s="28">
        <v>0</v>
      </c>
      <c r="F224" s="28">
        <v>0</v>
      </c>
      <c r="G224" s="28">
        <v>0</v>
      </c>
      <c r="H224" s="11">
        <v>3000</v>
      </c>
    </row>
    <row r="225" spans="1:8" x14ac:dyDescent="0.25">
      <c r="A225" s="14" t="s">
        <v>924</v>
      </c>
      <c r="B225" s="21" t="s">
        <v>789</v>
      </c>
      <c r="C225" s="22" t="s">
        <v>2433</v>
      </c>
      <c r="D225" s="27">
        <f t="shared" si="4"/>
        <v>3000</v>
      </c>
      <c r="E225" s="28">
        <v>0</v>
      </c>
      <c r="F225" s="28">
        <v>0</v>
      </c>
      <c r="G225" s="28">
        <v>0</v>
      </c>
      <c r="H225" s="11">
        <v>3000</v>
      </c>
    </row>
    <row r="226" spans="1:8" x14ac:dyDescent="0.25">
      <c r="A226" s="14" t="s">
        <v>3651</v>
      </c>
      <c r="B226" s="21" t="s">
        <v>2403</v>
      </c>
      <c r="C226" s="22" t="s">
        <v>2404</v>
      </c>
      <c r="D226" s="27">
        <f t="shared" si="4"/>
        <v>2300</v>
      </c>
      <c r="E226" s="28">
        <v>0</v>
      </c>
      <c r="F226" s="28">
        <v>0</v>
      </c>
      <c r="G226" s="28">
        <v>0</v>
      </c>
      <c r="H226" s="11">
        <v>2300</v>
      </c>
    </row>
    <row r="227" spans="1:8" x14ac:dyDescent="0.25">
      <c r="A227" s="14" t="s">
        <v>3652</v>
      </c>
      <c r="B227" s="21" t="s">
        <v>889</v>
      </c>
      <c r="C227" s="22" t="s">
        <v>2404</v>
      </c>
      <c r="D227" s="27">
        <f t="shared" si="4"/>
        <v>2300</v>
      </c>
      <c r="E227" s="28">
        <v>0</v>
      </c>
      <c r="F227" s="28">
        <v>0</v>
      </c>
      <c r="G227" s="28">
        <v>0</v>
      </c>
      <c r="H227" s="11">
        <v>2300</v>
      </c>
    </row>
    <row r="228" spans="1:8" x14ac:dyDescent="0.25">
      <c r="A228" s="14" t="s">
        <v>3653</v>
      </c>
      <c r="B228" s="21" t="s">
        <v>3654</v>
      </c>
      <c r="C228" s="22" t="s">
        <v>2406</v>
      </c>
      <c r="D228" s="27">
        <f t="shared" si="4"/>
        <v>3000</v>
      </c>
      <c r="E228" s="28">
        <v>0</v>
      </c>
      <c r="F228" s="28">
        <v>0</v>
      </c>
      <c r="G228" s="28">
        <v>0</v>
      </c>
      <c r="H228" s="11">
        <v>3000</v>
      </c>
    </row>
    <row r="229" spans="1:8" x14ac:dyDescent="0.25">
      <c r="A229" s="14" t="s">
        <v>3655</v>
      </c>
      <c r="B229" s="21" t="s">
        <v>3656</v>
      </c>
      <c r="C229" s="22" t="s">
        <v>2406</v>
      </c>
      <c r="D229" s="27">
        <f t="shared" si="4"/>
        <v>3000</v>
      </c>
      <c r="E229" s="28">
        <v>0</v>
      </c>
      <c r="F229" s="28">
        <v>0</v>
      </c>
      <c r="G229" s="28">
        <v>0</v>
      </c>
      <c r="H229" s="11">
        <v>3000</v>
      </c>
    </row>
    <row r="230" spans="1:8" x14ac:dyDescent="0.25">
      <c r="A230" s="14" t="s">
        <v>925</v>
      </c>
      <c r="B230" s="21" t="s">
        <v>926</v>
      </c>
      <c r="C230" s="22" t="s">
        <v>2434</v>
      </c>
      <c r="D230" s="27">
        <f t="shared" si="4"/>
        <v>7000</v>
      </c>
      <c r="E230" s="28">
        <v>0</v>
      </c>
      <c r="F230" s="28">
        <v>0</v>
      </c>
      <c r="G230" s="28">
        <v>0</v>
      </c>
      <c r="H230" s="11">
        <v>7000</v>
      </c>
    </row>
    <row r="231" spans="1:8" x14ac:dyDescent="0.25">
      <c r="A231" s="14" t="s">
        <v>927</v>
      </c>
      <c r="B231" s="21" t="s">
        <v>928</v>
      </c>
      <c r="C231" s="22" t="s">
        <v>2434</v>
      </c>
      <c r="D231" s="27">
        <f t="shared" si="4"/>
        <v>7000</v>
      </c>
      <c r="E231" s="28">
        <v>0</v>
      </c>
      <c r="F231" s="28">
        <v>0</v>
      </c>
      <c r="G231" s="28">
        <v>0</v>
      </c>
      <c r="H231" s="11">
        <v>7000</v>
      </c>
    </row>
    <row r="232" spans="1:8" x14ac:dyDescent="0.25">
      <c r="A232" s="14" t="s">
        <v>929</v>
      </c>
      <c r="B232" s="21" t="s">
        <v>2435</v>
      </c>
      <c r="C232" s="22" t="s">
        <v>2437</v>
      </c>
      <c r="D232" s="27">
        <f t="shared" si="4"/>
        <v>10000</v>
      </c>
      <c r="E232" s="28">
        <v>0</v>
      </c>
      <c r="F232" s="28">
        <v>0</v>
      </c>
      <c r="G232" s="28">
        <v>0</v>
      </c>
      <c r="H232" s="11">
        <v>10000</v>
      </c>
    </row>
    <row r="233" spans="1:8" x14ac:dyDescent="0.25">
      <c r="A233" s="14" t="s">
        <v>930</v>
      </c>
      <c r="B233" s="21" t="s">
        <v>931</v>
      </c>
      <c r="C233" s="22" t="s">
        <v>2437</v>
      </c>
      <c r="D233" s="27">
        <f t="shared" si="4"/>
        <v>10000</v>
      </c>
      <c r="E233" s="28">
        <v>0</v>
      </c>
      <c r="F233" s="28">
        <v>0</v>
      </c>
      <c r="G233" s="28">
        <v>0</v>
      </c>
      <c r="H233" s="11">
        <v>10000</v>
      </c>
    </row>
    <row r="234" spans="1:8" x14ac:dyDescent="0.25">
      <c r="A234" s="14" t="s">
        <v>932</v>
      </c>
      <c r="B234" s="21" t="s">
        <v>933</v>
      </c>
      <c r="C234" s="22" t="s">
        <v>2438</v>
      </c>
      <c r="D234" s="27">
        <f t="shared" si="4"/>
        <v>900</v>
      </c>
      <c r="E234" s="28">
        <v>0</v>
      </c>
      <c r="F234" s="28">
        <v>0</v>
      </c>
      <c r="G234" s="28">
        <v>0</v>
      </c>
      <c r="H234" s="11">
        <v>900</v>
      </c>
    </row>
    <row r="235" spans="1:8" x14ac:dyDescent="0.25">
      <c r="A235" s="14" t="s">
        <v>934</v>
      </c>
      <c r="B235" s="21" t="s">
        <v>935</v>
      </c>
      <c r="C235" s="22" t="s">
        <v>2438</v>
      </c>
      <c r="D235" s="27">
        <f t="shared" si="4"/>
        <v>900</v>
      </c>
      <c r="E235" s="28">
        <v>0</v>
      </c>
      <c r="F235" s="28">
        <v>0</v>
      </c>
      <c r="G235" s="28">
        <v>0</v>
      </c>
      <c r="H235" s="11">
        <v>900</v>
      </c>
    </row>
    <row r="236" spans="1:8" x14ac:dyDescent="0.25">
      <c r="A236" s="14" t="s">
        <v>936</v>
      </c>
      <c r="B236" s="21" t="s">
        <v>2439</v>
      </c>
      <c r="C236" s="22" t="s">
        <v>2440</v>
      </c>
      <c r="D236" s="27">
        <f t="shared" si="4"/>
        <v>8000</v>
      </c>
      <c r="E236" s="28">
        <v>0</v>
      </c>
      <c r="F236" s="28">
        <v>0</v>
      </c>
      <c r="G236" s="28">
        <v>0</v>
      </c>
      <c r="H236" s="11">
        <v>8000</v>
      </c>
    </row>
    <row r="237" spans="1:8" x14ac:dyDescent="0.25">
      <c r="A237" s="14" t="s">
        <v>937</v>
      </c>
      <c r="B237" s="21" t="s">
        <v>938</v>
      </c>
      <c r="C237" s="22" t="s">
        <v>2440</v>
      </c>
      <c r="D237" s="27">
        <f t="shared" si="4"/>
        <v>8000</v>
      </c>
      <c r="E237" s="28">
        <v>0</v>
      </c>
      <c r="F237" s="28">
        <v>0</v>
      </c>
      <c r="G237" s="28">
        <v>0</v>
      </c>
      <c r="H237" s="11">
        <v>8000</v>
      </c>
    </row>
    <row r="238" spans="1:8" x14ac:dyDescent="0.25">
      <c r="A238" s="14" t="s">
        <v>939</v>
      </c>
      <c r="B238" s="21" t="s">
        <v>2441</v>
      </c>
      <c r="C238" s="22" t="s">
        <v>2442</v>
      </c>
      <c r="D238" s="27">
        <f t="shared" si="4"/>
        <v>560</v>
      </c>
      <c r="E238" s="28">
        <v>0</v>
      </c>
      <c r="F238" s="28">
        <v>0</v>
      </c>
      <c r="G238" s="28">
        <v>0</v>
      </c>
      <c r="H238" s="11">
        <v>560</v>
      </c>
    </row>
    <row r="239" spans="1:8" x14ac:dyDescent="0.25">
      <c r="A239" s="14" t="s">
        <v>940</v>
      </c>
      <c r="B239" s="21" t="s">
        <v>941</v>
      </c>
      <c r="C239" s="22" t="s">
        <v>2442</v>
      </c>
      <c r="D239" s="27">
        <f t="shared" si="4"/>
        <v>560</v>
      </c>
      <c r="E239" s="28">
        <v>0</v>
      </c>
      <c r="F239" s="28">
        <v>0</v>
      </c>
      <c r="G239" s="28">
        <v>0</v>
      </c>
      <c r="H239" s="11">
        <v>560</v>
      </c>
    </row>
    <row r="240" spans="1:8" x14ac:dyDescent="0.25">
      <c r="A240" s="14" t="s">
        <v>942</v>
      </c>
      <c r="B240" s="21" t="s">
        <v>2443</v>
      </c>
      <c r="C240" s="22" t="s">
        <v>2444</v>
      </c>
      <c r="D240" s="27">
        <f t="shared" si="4"/>
        <v>5000</v>
      </c>
      <c r="E240" s="28">
        <v>0</v>
      </c>
      <c r="F240" s="28">
        <v>0</v>
      </c>
      <c r="G240" s="28">
        <v>0</v>
      </c>
      <c r="H240" s="11">
        <v>5000</v>
      </c>
    </row>
    <row r="241" spans="1:10" x14ac:dyDescent="0.25">
      <c r="A241" s="14" t="s">
        <v>943</v>
      </c>
      <c r="B241" s="21" t="s">
        <v>944</v>
      </c>
      <c r="C241" s="22" t="s">
        <v>2444</v>
      </c>
      <c r="D241" s="27">
        <f t="shared" si="4"/>
        <v>5000</v>
      </c>
      <c r="E241" s="28">
        <v>0</v>
      </c>
      <c r="F241" s="28">
        <v>0</v>
      </c>
      <c r="G241" s="28">
        <v>0</v>
      </c>
      <c r="H241" s="11">
        <v>5000</v>
      </c>
    </row>
    <row r="242" spans="1:10" s="42" customFormat="1" x14ac:dyDescent="0.25">
      <c r="A242" s="14" t="s">
        <v>945</v>
      </c>
      <c r="B242" s="21" t="s">
        <v>2445</v>
      </c>
      <c r="C242" s="22" t="s">
        <v>2446</v>
      </c>
      <c r="D242" s="27">
        <f t="shared" si="4"/>
        <v>10000</v>
      </c>
      <c r="E242" s="28">
        <v>0</v>
      </c>
      <c r="F242" s="28">
        <v>0</v>
      </c>
      <c r="G242" s="28">
        <v>0</v>
      </c>
      <c r="H242" s="11">
        <v>10000</v>
      </c>
      <c r="J242" s="60"/>
    </row>
    <row r="243" spans="1:10" s="42" customFormat="1" x14ac:dyDescent="0.25">
      <c r="A243" s="14" t="s">
        <v>946</v>
      </c>
      <c r="B243" s="21" t="s">
        <v>2447</v>
      </c>
      <c r="C243" s="22" t="s">
        <v>2446</v>
      </c>
      <c r="D243" s="27">
        <f t="shared" si="4"/>
        <v>10000</v>
      </c>
      <c r="E243" s="28">
        <v>0</v>
      </c>
      <c r="F243" s="28">
        <v>0</v>
      </c>
      <c r="G243" s="28">
        <v>0</v>
      </c>
      <c r="H243" s="11">
        <v>10000</v>
      </c>
      <c r="J243" s="60"/>
    </row>
    <row r="244" spans="1:10" x14ac:dyDescent="0.25">
      <c r="A244" s="14" t="s">
        <v>947</v>
      </c>
      <c r="B244" s="21" t="s">
        <v>2448</v>
      </c>
      <c r="C244" s="22" t="s">
        <v>2449</v>
      </c>
      <c r="D244" s="27">
        <f t="shared" si="4"/>
        <v>16000</v>
      </c>
      <c r="E244" s="28">
        <v>0</v>
      </c>
      <c r="F244" s="28">
        <v>0</v>
      </c>
      <c r="G244" s="28">
        <v>0</v>
      </c>
      <c r="H244" s="11">
        <v>16000</v>
      </c>
    </row>
    <row r="245" spans="1:10" x14ac:dyDescent="0.25">
      <c r="A245" s="14" t="s">
        <v>948</v>
      </c>
      <c r="B245" s="21" t="s">
        <v>949</v>
      </c>
      <c r="C245" s="22" t="s">
        <v>2449</v>
      </c>
      <c r="D245" s="27">
        <f t="shared" si="4"/>
        <v>16000</v>
      </c>
      <c r="E245" s="28">
        <v>0</v>
      </c>
      <c r="F245" s="28">
        <v>0</v>
      </c>
      <c r="G245" s="28">
        <v>0</v>
      </c>
      <c r="H245" s="11">
        <v>16000</v>
      </c>
    </row>
    <row r="246" spans="1:10" x14ac:dyDescent="0.25">
      <c r="A246" s="14" t="s">
        <v>3657</v>
      </c>
      <c r="B246" s="21" t="s">
        <v>3658</v>
      </c>
      <c r="C246" s="22" t="s">
        <v>2437</v>
      </c>
      <c r="D246" s="27">
        <f t="shared" si="4"/>
        <v>10000</v>
      </c>
      <c r="E246" s="28">
        <v>0</v>
      </c>
      <c r="F246" s="28">
        <v>0</v>
      </c>
      <c r="G246" s="28">
        <v>0</v>
      </c>
      <c r="H246" s="11">
        <v>10000</v>
      </c>
    </row>
    <row r="247" spans="1:10" x14ac:dyDescent="0.25">
      <c r="A247" s="14" t="s">
        <v>3659</v>
      </c>
      <c r="B247" s="21" t="s">
        <v>3660</v>
      </c>
      <c r="C247" s="22" t="s">
        <v>2437</v>
      </c>
      <c r="D247" s="27">
        <f t="shared" si="4"/>
        <v>10000</v>
      </c>
      <c r="E247" s="28">
        <v>0</v>
      </c>
      <c r="F247" s="28">
        <v>0</v>
      </c>
      <c r="G247" s="28">
        <v>0</v>
      </c>
      <c r="H247" s="11">
        <v>10000</v>
      </c>
    </row>
    <row r="248" spans="1:10" x14ac:dyDescent="0.25">
      <c r="A248" s="14" t="s">
        <v>3661</v>
      </c>
      <c r="B248" s="21" t="s">
        <v>2439</v>
      </c>
      <c r="C248" s="22" t="s">
        <v>2440</v>
      </c>
      <c r="D248" s="27">
        <f t="shared" si="4"/>
        <v>4000</v>
      </c>
      <c r="E248" s="28">
        <v>0</v>
      </c>
      <c r="F248" s="28">
        <v>0</v>
      </c>
      <c r="G248" s="28">
        <v>0</v>
      </c>
      <c r="H248" s="11">
        <v>4000</v>
      </c>
    </row>
    <row r="249" spans="1:10" x14ac:dyDescent="0.25">
      <c r="A249" s="14" t="s">
        <v>3662</v>
      </c>
      <c r="B249" s="21" t="s">
        <v>938</v>
      </c>
      <c r="C249" s="22" t="s">
        <v>2440</v>
      </c>
      <c r="D249" s="27">
        <f t="shared" si="4"/>
        <v>4000</v>
      </c>
      <c r="E249" s="28">
        <v>0</v>
      </c>
      <c r="F249" s="28">
        <v>0</v>
      </c>
      <c r="G249" s="28">
        <v>0</v>
      </c>
      <c r="H249" s="11">
        <v>4000</v>
      </c>
    </row>
    <row r="250" spans="1:10" x14ac:dyDescent="0.25">
      <c r="A250" s="14" t="s">
        <v>3663</v>
      </c>
      <c r="B250" s="21" t="s">
        <v>3664</v>
      </c>
      <c r="C250" s="22" t="s">
        <v>3665</v>
      </c>
      <c r="D250" s="27">
        <f t="shared" si="4"/>
        <v>2000</v>
      </c>
      <c r="E250" s="28">
        <v>0</v>
      </c>
      <c r="F250" s="28">
        <v>0</v>
      </c>
      <c r="G250" s="28">
        <v>0</v>
      </c>
      <c r="H250" s="11">
        <v>2000</v>
      </c>
    </row>
    <row r="251" spans="1:10" x14ac:dyDescent="0.25">
      <c r="A251" s="14" t="s">
        <v>3666</v>
      </c>
      <c r="B251" s="21" t="s">
        <v>3667</v>
      </c>
      <c r="C251" s="22" t="s">
        <v>3665</v>
      </c>
      <c r="D251" s="27">
        <f t="shared" si="4"/>
        <v>2000</v>
      </c>
      <c r="E251" s="28">
        <v>0</v>
      </c>
      <c r="F251" s="28">
        <v>0</v>
      </c>
      <c r="G251" s="28">
        <v>0</v>
      </c>
      <c r="H251" s="11">
        <v>2000</v>
      </c>
    </row>
    <row r="252" spans="1:10" x14ac:dyDescent="0.25">
      <c r="A252" s="14" t="s">
        <v>3668</v>
      </c>
      <c r="B252" s="21" t="s">
        <v>3669</v>
      </c>
      <c r="C252" s="22" t="s">
        <v>3670</v>
      </c>
      <c r="D252" s="27">
        <f t="shared" si="4"/>
        <v>2000</v>
      </c>
      <c r="E252" s="28">
        <v>0</v>
      </c>
      <c r="F252" s="28">
        <v>0</v>
      </c>
      <c r="G252" s="28">
        <v>0</v>
      </c>
      <c r="H252" s="11">
        <v>2000</v>
      </c>
    </row>
    <row r="253" spans="1:10" x14ac:dyDescent="0.25">
      <c r="A253" s="14" t="s">
        <v>3671</v>
      </c>
      <c r="B253" s="21" t="s">
        <v>3672</v>
      </c>
      <c r="C253" s="22" t="s">
        <v>3670</v>
      </c>
      <c r="D253" s="27">
        <f t="shared" si="4"/>
        <v>2000</v>
      </c>
      <c r="E253" s="28">
        <v>0</v>
      </c>
      <c r="F253" s="28">
        <v>0</v>
      </c>
      <c r="G253" s="28">
        <v>0</v>
      </c>
      <c r="H253" s="11">
        <v>2000</v>
      </c>
    </row>
    <row r="254" spans="1:10" x14ac:dyDescent="0.25">
      <c r="A254" s="14" t="s">
        <v>3673</v>
      </c>
      <c r="B254" s="21" t="s">
        <v>2448</v>
      </c>
      <c r="C254" s="22" t="s">
        <v>2449</v>
      </c>
      <c r="D254" s="27">
        <f t="shared" si="4"/>
        <v>15000</v>
      </c>
      <c r="E254" s="28">
        <v>0</v>
      </c>
      <c r="F254" s="28">
        <v>0</v>
      </c>
      <c r="G254" s="28">
        <v>0</v>
      </c>
      <c r="H254" s="11">
        <v>15000</v>
      </c>
    </row>
    <row r="255" spans="1:10" x14ac:dyDescent="0.25">
      <c r="A255" s="14" t="s">
        <v>3674</v>
      </c>
      <c r="B255" s="21" t="s">
        <v>949</v>
      </c>
      <c r="C255" s="22" t="s">
        <v>2449</v>
      </c>
      <c r="D255" s="27">
        <f t="shared" si="4"/>
        <v>15000</v>
      </c>
      <c r="E255" s="28">
        <v>0</v>
      </c>
      <c r="F255" s="28">
        <v>0</v>
      </c>
      <c r="G255" s="28">
        <v>0</v>
      </c>
      <c r="H255" s="11">
        <v>15000</v>
      </c>
    </row>
    <row r="256" spans="1:10" x14ac:dyDescent="0.25">
      <c r="A256" s="14" t="s">
        <v>950</v>
      </c>
      <c r="B256" s="21" t="s">
        <v>951</v>
      </c>
      <c r="C256" s="22" t="s">
        <v>2450</v>
      </c>
      <c r="D256" s="27">
        <f t="shared" si="4"/>
        <v>22000</v>
      </c>
      <c r="E256" s="28">
        <v>0</v>
      </c>
      <c r="F256" s="28">
        <v>0</v>
      </c>
      <c r="G256" s="28">
        <v>0</v>
      </c>
      <c r="H256" s="11">
        <v>22000</v>
      </c>
    </row>
    <row r="257" spans="1:10" x14ac:dyDescent="0.25">
      <c r="A257" s="14" t="s">
        <v>952</v>
      </c>
      <c r="B257" s="21" t="s">
        <v>953</v>
      </c>
      <c r="C257" s="22" t="s">
        <v>2450</v>
      </c>
      <c r="D257" s="27">
        <f t="shared" si="4"/>
        <v>22000</v>
      </c>
      <c r="E257" s="28">
        <v>0</v>
      </c>
      <c r="F257" s="28">
        <v>0</v>
      </c>
      <c r="G257" s="28">
        <v>0</v>
      </c>
      <c r="H257" s="11">
        <v>22000</v>
      </c>
    </row>
    <row r="258" spans="1:10" x14ac:dyDescent="0.25">
      <c r="A258" s="14" t="s">
        <v>954</v>
      </c>
      <c r="B258" s="21" t="s">
        <v>3513</v>
      </c>
      <c r="C258" s="22" t="s">
        <v>2451</v>
      </c>
      <c r="D258" s="27">
        <f t="shared" si="4"/>
        <v>8200</v>
      </c>
      <c r="E258" s="28">
        <v>0</v>
      </c>
      <c r="F258" s="28">
        <v>0</v>
      </c>
      <c r="G258" s="28">
        <v>0</v>
      </c>
      <c r="H258" s="11">
        <v>8200</v>
      </c>
    </row>
    <row r="259" spans="1:10" x14ac:dyDescent="0.25">
      <c r="A259" s="14" t="s">
        <v>955</v>
      </c>
      <c r="B259" s="21" t="s">
        <v>3514</v>
      </c>
      <c r="C259" s="22" t="s">
        <v>2451</v>
      </c>
      <c r="D259" s="27">
        <f t="shared" si="4"/>
        <v>8200</v>
      </c>
      <c r="E259" s="28">
        <v>0</v>
      </c>
      <c r="F259" s="28">
        <v>0</v>
      </c>
      <c r="G259" s="28">
        <v>0</v>
      </c>
      <c r="H259" s="11">
        <v>8200</v>
      </c>
    </row>
    <row r="260" spans="1:10" x14ac:dyDescent="0.25">
      <c r="A260" s="66" t="s">
        <v>2452</v>
      </c>
      <c r="B260" s="67" t="s">
        <v>2453</v>
      </c>
      <c r="C260" s="68" t="s">
        <v>2455</v>
      </c>
      <c r="D260" s="69">
        <f t="shared" si="4"/>
        <v>116000</v>
      </c>
      <c r="E260" s="70">
        <v>0</v>
      </c>
      <c r="F260" s="70">
        <v>0</v>
      </c>
      <c r="G260" s="70">
        <v>0</v>
      </c>
      <c r="H260" s="71">
        <v>116000</v>
      </c>
      <c r="J260" s="87" t="s">
        <v>2763</v>
      </c>
    </row>
    <row r="261" spans="1:10" x14ac:dyDescent="0.25">
      <c r="A261" s="66" t="s">
        <v>2456</v>
      </c>
      <c r="B261" s="67" t="s">
        <v>2457</v>
      </c>
      <c r="C261" s="68" t="s">
        <v>2455</v>
      </c>
      <c r="D261" s="69">
        <f t="shared" si="4"/>
        <v>116000</v>
      </c>
      <c r="E261" s="70">
        <v>0</v>
      </c>
      <c r="F261" s="70">
        <v>0</v>
      </c>
      <c r="G261" s="70">
        <v>0</v>
      </c>
      <c r="H261" s="71">
        <v>116000</v>
      </c>
      <c r="J261" s="87" t="s">
        <v>2763</v>
      </c>
    </row>
    <row r="262" spans="1:10" x14ac:dyDescent="0.25">
      <c r="A262" s="14" t="s">
        <v>956</v>
      </c>
      <c r="B262" s="21" t="s">
        <v>957</v>
      </c>
      <c r="C262" s="22" t="s">
        <v>2458</v>
      </c>
      <c r="D262" s="27">
        <f t="shared" si="4"/>
        <v>1200</v>
      </c>
      <c r="E262" s="28">
        <v>0</v>
      </c>
      <c r="F262" s="28">
        <v>0</v>
      </c>
      <c r="G262" s="28">
        <v>0</v>
      </c>
      <c r="H262" s="11">
        <v>1200</v>
      </c>
    </row>
    <row r="263" spans="1:10" x14ac:dyDescent="0.25">
      <c r="A263" s="14" t="s">
        <v>958</v>
      </c>
      <c r="B263" s="21" t="s">
        <v>959</v>
      </c>
      <c r="C263" s="22" t="s">
        <v>2458</v>
      </c>
      <c r="D263" s="27">
        <f t="shared" si="4"/>
        <v>1200</v>
      </c>
      <c r="E263" s="28">
        <v>0</v>
      </c>
      <c r="F263" s="28">
        <v>0</v>
      </c>
      <c r="G263" s="28">
        <v>0</v>
      </c>
      <c r="H263" s="11">
        <v>1200</v>
      </c>
    </row>
    <row r="264" spans="1:10" x14ac:dyDescent="0.25">
      <c r="A264" s="14" t="s">
        <v>960</v>
      </c>
      <c r="B264" s="21" t="s">
        <v>2459</v>
      </c>
      <c r="C264" s="22" t="s">
        <v>2460</v>
      </c>
      <c r="D264" s="27">
        <f t="shared" si="4"/>
        <v>10000</v>
      </c>
      <c r="E264" s="28">
        <v>0</v>
      </c>
      <c r="F264" s="28">
        <v>0</v>
      </c>
      <c r="G264" s="28">
        <v>0</v>
      </c>
      <c r="H264" s="11">
        <v>10000</v>
      </c>
    </row>
    <row r="265" spans="1:10" x14ac:dyDescent="0.25">
      <c r="A265" s="14" t="s">
        <v>961</v>
      </c>
      <c r="B265" s="21" t="s">
        <v>962</v>
      </c>
      <c r="C265" s="22" t="s">
        <v>2460</v>
      </c>
      <c r="D265" s="27">
        <f t="shared" si="4"/>
        <v>10000</v>
      </c>
      <c r="E265" s="28">
        <v>0</v>
      </c>
      <c r="F265" s="28">
        <v>0</v>
      </c>
      <c r="G265" s="28">
        <v>0</v>
      </c>
      <c r="H265" s="11">
        <v>10000</v>
      </c>
    </row>
    <row r="266" spans="1:10" x14ac:dyDescent="0.25">
      <c r="A266" s="14" t="s">
        <v>963</v>
      </c>
      <c r="B266" s="21" t="s">
        <v>2461</v>
      </c>
      <c r="C266" s="22" t="s">
        <v>2463</v>
      </c>
      <c r="D266" s="27">
        <f t="shared" si="4"/>
        <v>11000</v>
      </c>
      <c r="E266" s="28">
        <v>0</v>
      </c>
      <c r="F266" s="28">
        <v>0</v>
      </c>
      <c r="G266" s="28">
        <v>0</v>
      </c>
      <c r="H266" s="11">
        <v>11000</v>
      </c>
    </row>
    <row r="267" spans="1:10" x14ac:dyDescent="0.25">
      <c r="A267" s="14" t="s">
        <v>964</v>
      </c>
      <c r="B267" s="21" t="s">
        <v>2464</v>
      </c>
      <c r="C267" s="22" t="s">
        <v>2463</v>
      </c>
      <c r="D267" s="27">
        <f t="shared" si="4"/>
        <v>11000</v>
      </c>
      <c r="E267" s="28">
        <v>0</v>
      </c>
      <c r="F267" s="28">
        <v>0</v>
      </c>
      <c r="G267" s="28">
        <v>0</v>
      </c>
      <c r="H267" s="11">
        <v>11000</v>
      </c>
    </row>
    <row r="268" spans="1:10" x14ac:dyDescent="0.25">
      <c r="A268" s="14" t="s">
        <v>965</v>
      </c>
      <c r="B268" s="21" t="s">
        <v>2465</v>
      </c>
      <c r="C268" s="22" t="s">
        <v>2466</v>
      </c>
      <c r="D268" s="27">
        <f t="shared" ref="D268:D331" si="5">E268+F268+H268</f>
        <v>5000</v>
      </c>
      <c r="E268" s="28">
        <v>0</v>
      </c>
      <c r="F268" s="28">
        <v>0</v>
      </c>
      <c r="G268" s="28">
        <v>0</v>
      </c>
      <c r="H268" s="11">
        <v>5000</v>
      </c>
    </row>
    <row r="269" spans="1:10" x14ac:dyDescent="0.25">
      <c r="A269" s="14" t="s">
        <v>966</v>
      </c>
      <c r="B269" s="21" t="s">
        <v>967</v>
      </c>
      <c r="C269" s="22" t="s">
        <v>2466</v>
      </c>
      <c r="D269" s="27">
        <f t="shared" si="5"/>
        <v>5000</v>
      </c>
      <c r="E269" s="28">
        <v>0</v>
      </c>
      <c r="F269" s="28">
        <v>0</v>
      </c>
      <c r="G269" s="28">
        <v>0</v>
      </c>
      <c r="H269" s="11">
        <v>5000</v>
      </c>
    </row>
    <row r="270" spans="1:10" x14ac:dyDescent="0.25">
      <c r="A270" s="14" t="s">
        <v>968</v>
      </c>
      <c r="B270" s="21" t="s">
        <v>969</v>
      </c>
      <c r="C270" s="22" t="s">
        <v>2467</v>
      </c>
      <c r="D270" s="27">
        <f t="shared" si="5"/>
        <v>5000</v>
      </c>
      <c r="E270" s="28">
        <v>0</v>
      </c>
      <c r="F270" s="28">
        <v>0</v>
      </c>
      <c r="G270" s="28">
        <v>0</v>
      </c>
      <c r="H270" s="11">
        <v>5000</v>
      </c>
    </row>
    <row r="271" spans="1:10" x14ac:dyDescent="0.25">
      <c r="A271" s="14" t="s">
        <v>970</v>
      </c>
      <c r="B271" s="21" t="s">
        <v>808</v>
      </c>
      <c r="C271" s="22" t="s">
        <v>2467</v>
      </c>
      <c r="D271" s="27">
        <f t="shared" si="5"/>
        <v>5000</v>
      </c>
      <c r="E271" s="28">
        <v>0</v>
      </c>
      <c r="F271" s="28">
        <v>0</v>
      </c>
      <c r="G271" s="28">
        <v>0</v>
      </c>
      <c r="H271" s="11">
        <v>5000</v>
      </c>
    </row>
    <row r="272" spans="1:10" x14ac:dyDescent="0.25">
      <c r="A272" s="14" t="s">
        <v>971</v>
      </c>
      <c r="B272" s="21" t="s">
        <v>972</v>
      </c>
      <c r="C272" s="22" t="s">
        <v>2468</v>
      </c>
      <c r="D272" s="27">
        <f t="shared" si="5"/>
        <v>5000</v>
      </c>
      <c r="E272" s="28">
        <v>0</v>
      </c>
      <c r="F272" s="28">
        <v>0</v>
      </c>
      <c r="G272" s="28">
        <v>0</v>
      </c>
      <c r="H272" s="11">
        <v>5000</v>
      </c>
    </row>
    <row r="273" spans="1:10" x14ac:dyDescent="0.25">
      <c r="A273" s="14" t="s">
        <v>973</v>
      </c>
      <c r="B273" s="21" t="s">
        <v>974</v>
      </c>
      <c r="C273" s="22" t="s">
        <v>2468</v>
      </c>
      <c r="D273" s="27">
        <f t="shared" si="5"/>
        <v>5000</v>
      </c>
      <c r="E273" s="28">
        <v>0</v>
      </c>
      <c r="F273" s="28">
        <v>0</v>
      </c>
      <c r="G273" s="28">
        <v>0</v>
      </c>
      <c r="H273" s="11">
        <v>5000</v>
      </c>
    </row>
    <row r="274" spans="1:10" x14ac:dyDescent="0.25">
      <c r="A274" s="14" t="s">
        <v>975</v>
      </c>
      <c r="B274" s="21" t="s">
        <v>976</v>
      </c>
      <c r="C274" s="22" t="s">
        <v>2469</v>
      </c>
      <c r="D274" s="27">
        <f t="shared" si="5"/>
        <v>11000</v>
      </c>
      <c r="E274" s="28">
        <v>0</v>
      </c>
      <c r="F274" s="28">
        <v>0</v>
      </c>
      <c r="G274" s="28">
        <v>0</v>
      </c>
      <c r="H274" s="11">
        <v>11000</v>
      </c>
    </row>
    <row r="275" spans="1:10" x14ac:dyDescent="0.25">
      <c r="A275" s="14" t="s">
        <v>977</v>
      </c>
      <c r="B275" s="21" t="s">
        <v>725</v>
      </c>
      <c r="C275" s="22" t="s">
        <v>2469</v>
      </c>
      <c r="D275" s="27">
        <f t="shared" si="5"/>
        <v>11000</v>
      </c>
      <c r="E275" s="28">
        <v>0</v>
      </c>
      <c r="F275" s="28">
        <v>0</v>
      </c>
      <c r="G275" s="28">
        <v>0</v>
      </c>
      <c r="H275" s="11">
        <v>11000</v>
      </c>
    </row>
    <row r="276" spans="1:10" x14ac:dyDescent="0.25">
      <c r="A276" s="14" t="s">
        <v>978</v>
      </c>
      <c r="B276" s="21" t="s">
        <v>979</v>
      </c>
      <c r="C276" s="22" t="s">
        <v>2470</v>
      </c>
      <c r="D276" s="27">
        <f t="shared" si="5"/>
        <v>40000</v>
      </c>
      <c r="E276" s="28">
        <v>0</v>
      </c>
      <c r="F276" s="28">
        <v>0</v>
      </c>
      <c r="G276" s="28">
        <v>0</v>
      </c>
      <c r="H276" s="11">
        <v>40000</v>
      </c>
    </row>
    <row r="277" spans="1:10" x14ac:dyDescent="0.25">
      <c r="A277" s="14" t="s">
        <v>980</v>
      </c>
      <c r="B277" s="21" t="s">
        <v>981</v>
      </c>
      <c r="C277" s="22" t="s">
        <v>2470</v>
      </c>
      <c r="D277" s="27">
        <f t="shared" si="5"/>
        <v>40000</v>
      </c>
      <c r="E277" s="28">
        <v>0</v>
      </c>
      <c r="F277" s="28">
        <v>0</v>
      </c>
      <c r="G277" s="28">
        <v>0</v>
      </c>
      <c r="H277" s="11">
        <v>40000</v>
      </c>
    </row>
    <row r="278" spans="1:10" x14ac:dyDescent="0.25">
      <c r="A278" s="66" t="s">
        <v>3675</v>
      </c>
      <c r="B278" s="67" t="s">
        <v>3676</v>
      </c>
      <c r="C278" s="68" t="s">
        <v>2455</v>
      </c>
      <c r="D278" s="69">
        <f t="shared" si="5"/>
        <v>116000</v>
      </c>
      <c r="E278" s="70">
        <v>0</v>
      </c>
      <c r="F278" s="70">
        <v>0</v>
      </c>
      <c r="G278" s="70">
        <v>0</v>
      </c>
      <c r="H278" s="71">
        <v>116000</v>
      </c>
      <c r="J278" s="87" t="s">
        <v>2763</v>
      </c>
    </row>
    <row r="279" spans="1:10" x14ac:dyDescent="0.25">
      <c r="A279" s="66" t="s">
        <v>3677</v>
      </c>
      <c r="B279" s="67" t="s">
        <v>3678</v>
      </c>
      <c r="C279" s="68" t="s">
        <v>2455</v>
      </c>
      <c r="D279" s="69">
        <f t="shared" si="5"/>
        <v>116000</v>
      </c>
      <c r="E279" s="70">
        <v>0</v>
      </c>
      <c r="F279" s="70">
        <v>0</v>
      </c>
      <c r="G279" s="70">
        <v>0</v>
      </c>
      <c r="H279" s="71">
        <v>116000</v>
      </c>
      <c r="J279" s="87" t="s">
        <v>2763</v>
      </c>
    </row>
    <row r="280" spans="1:10" x14ac:dyDescent="0.25">
      <c r="A280" s="14" t="s">
        <v>3679</v>
      </c>
      <c r="B280" s="21" t="s">
        <v>3680</v>
      </c>
      <c r="C280" s="22" t="s">
        <v>2463</v>
      </c>
      <c r="D280" s="27">
        <f t="shared" si="5"/>
        <v>11000</v>
      </c>
      <c r="E280" s="28">
        <v>0</v>
      </c>
      <c r="F280" s="28">
        <v>0</v>
      </c>
      <c r="G280" s="28">
        <v>0</v>
      </c>
      <c r="H280" s="11">
        <v>11000</v>
      </c>
    </row>
    <row r="281" spans="1:10" x14ac:dyDescent="0.25">
      <c r="A281" s="14" t="s">
        <v>3681</v>
      </c>
      <c r="B281" s="21" t="s">
        <v>3682</v>
      </c>
      <c r="C281" s="22" t="s">
        <v>2463</v>
      </c>
      <c r="D281" s="27">
        <f t="shared" si="5"/>
        <v>11000</v>
      </c>
      <c r="E281" s="28">
        <v>0</v>
      </c>
      <c r="F281" s="28">
        <v>0</v>
      </c>
      <c r="G281" s="28">
        <v>0</v>
      </c>
      <c r="H281" s="11">
        <v>11000</v>
      </c>
    </row>
    <row r="282" spans="1:10" x14ac:dyDescent="0.25">
      <c r="A282" s="14" t="s">
        <v>3683</v>
      </c>
      <c r="B282" s="21" t="s">
        <v>3658</v>
      </c>
      <c r="C282" s="22" t="s">
        <v>3684</v>
      </c>
      <c r="D282" s="27">
        <f t="shared" si="5"/>
        <v>30000</v>
      </c>
      <c r="E282" s="28">
        <v>0</v>
      </c>
      <c r="F282" s="28">
        <v>0</v>
      </c>
      <c r="G282" s="28">
        <v>0</v>
      </c>
      <c r="H282" s="11">
        <v>30000</v>
      </c>
    </row>
    <row r="283" spans="1:10" x14ac:dyDescent="0.25">
      <c r="A283" s="14" t="s">
        <v>3685</v>
      </c>
      <c r="B283" s="21" t="s">
        <v>3660</v>
      </c>
      <c r="C283" s="22" t="s">
        <v>3684</v>
      </c>
      <c r="D283" s="27">
        <f t="shared" si="5"/>
        <v>30000</v>
      </c>
      <c r="E283" s="28">
        <v>0</v>
      </c>
      <c r="F283" s="28">
        <v>0</v>
      </c>
      <c r="G283" s="28">
        <v>0</v>
      </c>
      <c r="H283" s="11">
        <v>30000</v>
      </c>
    </row>
    <row r="284" spans="1:10" x14ac:dyDescent="0.25">
      <c r="A284" s="14" t="s">
        <v>3686</v>
      </c>
      <c r="B284" s="21" t="s">
        <v>3669</v>
      </c>
      <c r="C284" s="22" t="s">
        <v>3687</v>
      </c>
      <c r="D284" s="27">
        <f t="shared" si="5"/>
        <v>4000</v>
      </c>
      <c r="E284" s="28">
        <v>0</v>
      </c>
      <c r="F284" s="28">
        <v>0</v>
      </c>
      <c r="G284" s="28">
        <v>0</v>
      </c>
      <c r="H284" s="11">
        <v>4000</v>
      </c>
    </row>
    <row r="285" spans="1:10" x14ac:dyDescent="0.25">
      <c r="A285" s="14" t="s">
        <v>3688</v>
      </c>
      <c r="B285" s="21" t="s">
        <v>3672</v>
      </c>
      <c r="C285" s="22" t="s">
        <v>3687</v>
      </c>
      <c r="D285" s="27">
        <f t="shared" si="5"/>
        <v>4000</v>
      </c>
      <c r="E285" s="28">
        <v>0</v>
      </c>
      <c r="F285" s="28">
        <v>0</v>
      </c>
      <c r="G285" s="28">
        <v>0</v>
      </c>
      <c r="H285" s="11">
        <v>4000</v>
      </c>
    </row>
    <row r="286" spans="1:10" x14ac:dyDescent="0.25">
      <c r="A286" s="14" t="s">
        <v>982</v>
      </c>
      <c r="B286" s="21" t="s">
        <v>2471</v>
      </c>
      <c r="C286" s="22" t="s">
        <v>2472</v>
      </c>
      <c r="D286" s="27">
        <f t="shared" si="5"/>
        <v>10000</v>
      </c>
      <c r="E286" s="28">
        <v>0</v>
      </c>
      <c r="F286" s="28">
        <v>0</v>
      </c>
      <c r="G286" s="28">
        <v>0</v>
      </c>
      <c r="H286" s="11">
        <v>10000</v>
      </c>
    </row>
    <row r="287" spans="1:10" x14ac:dyDescent="0.25">
      <c r="A287" s="14" t="s">
        <v>983</v>
      </c>
      <c r="B287" s="21" t="s">
        <v>984</v>
      </c>
      <c r="C287" s="22" t="s">
        <v>2472</v>
      </c>
      <c r="D287" s="27">
        <f t="shared" si="5"/>
        <v>10000</v>
      </c>
      <c r="E287" s="28">
        <v>0</v>
      </c>
      <c r="F287" s="28">
        <v>0</v>
      </c>
      <c r="G287" s="28">
        <v>0</v>
      </c>
      <c r="H287" s="11">
        <v>10000</v>
      </c>
    </row>
    <row r="288" spans="1:10" x14ac:dyDescent="0.25">
      <c r="A288" s="14" t="s">
        <v>985</v>
      </c>
      <c r="B288" s="21" t="s">
        <v>986</v>
      </c>
      <c r="C288" s="22" t="s">
        <v>2473</v>
      </c>
      <c r="D288" s="27">
        <f t="shared" si="5"/>
        <v>30000</v>
      </c>
      <c r="E288" s="28">
        <v>0</v>
      </c>
      <c r="F288" s="28">
        <v>0</v>
      </c>
      <c r="G288" s="28">
        <v>0</v>
      </c>
      <c r="H288" s="11">
        <v>30000</v>
      </c>
    </row>
    <row r="289" spans="1:10" x14ac:dyDescent="0.25">
      <c r="A289" s="14" t="s">
        <v>987</v>
      </c>
      <c r="B289" s="21" t="s">
        <v>988</v>
      </c>
      <c r="C289" s="22" t="s">
        <v>2473</v>
      </c>
      <c r="D289" s="27">
        <f t="shared" si="5"/>
        <v>30000</v>
      </c>
      <c r="E289" s="28">
        <v>0</v>
      </c>
      <c r="F289" s="28">
        <v>0</v>
      </c>
      <c r="G289" s="28">
        <v>0</v>
      </c>
      <c r="H289" s="11">
        <v>30000</v>
      </c>
    </row>
    <row r="290" spans="1:10" x14ac:dyDescent="0.25">
      <c r="A290" s="14" t="s">
        <v>989</v>
      </c>
      <c r="B290" s="21" t="s">
        <v>990</v>
      </c>
      <c r="C290" s="22" t="s">
        <v>2475</v>
      </c>
      <c r="D290" s="27">
        <f t="shared" si="5"/>
        <v>20000</v>
      </c>
      <c r="E290" s="28">
        <v>0</v>
      </c>
      <c r="F290" s="28">
        <v>0</v>
      </c>
      <c r="G290" s="28">
        <v>0</v>
      </c>
      <c r="H290" s="11">
        <v>20000</v>
      </c>
    </row>
    <row r="291" spans="1:10" x14ac:dyDescent="0.25">
      <c r="A291" s="14" t="s">
        <v>991</v>
      </c>
      <c r="B291" s="21" t="s">
        <v>2476</v>
      </c>
      <c r="C291" s="22" t="s">
        <v>2475</v>
      </c>
      <c r="D291" s="27">
        <f t="shared" si="5"/>
        <v>20000</v>
      </c>
      <c r="E291" s="28">
        <v>0</v>
      </c>
      <c r="F291" s="28">
        <v>0</v>
      </c>
      <c r="G291" s="28">
        <v>0</v>
      </c>
      <c r="H291" s="11">
        <v>20000</v>
      </c>
    </row>
    <row r="292" spans="1:10" x14ac:dyDescent="0.25">
      <c r="A292" s="14" t="s">
        <v>992</v>
      </c>
      <c r="B292" s="21" t="s">
        <v>993</v>
      </c>
      <c r="C292" s="22" t="s">
        <v>2478</v>
      </c>
      <c r="D292" s="27">
        <f t="shared" si="5"/>
        <v>10000</v>
      </c>
      <c r="E292" s="28">
        <v>0</v>
      </c>
      <c r="F292" s="28">
        <v>0</v>
      </c>
      <c r="G292" s="28">
        <v>0</v>
      </c>
      <c r="H292" s="11">
        <v>10000</v>
      </c>
    </row>
    <row r="293" spans="1:10" x14ac:dyDescent="0.25">
      <c r="A293" s="14" t="s">
        <v>994</v>
      </c>
      <c r="B293" s="21" t="s">
        <v>995</v>
      </c>
      <c r="C293" s="22" t="s">
        <v>2478</v>
      </c>
      <c r="D293" s="27">
        <f t="shared" si="5"/>
        <v>10000</v>
      </c>
      <c r="E293" s="28">
        <v>0</v>
      </c>
      <c r="F293" s="28">
        <v>0</v>
      </c>
      <c r="G293" s="28">
        <v>0</v>
      </c>
      <c r="H293" s="11">
        <v>10000</v>
      </c>
    </row>
    <row r="294" spans="1:10" x14ac:dyDescent="0.25">
      <c r="A294" s="14" t="s">
        <v>996</v>
      </c>
      <c r="B294" s="21" t="s">
        <v>997</v>
      </c>
      <c r="C294" s="22" t="s">
        <v>2479</v>
      </c>
      <c r="D294" s="27">
        <f t="shared" si="5"/>
        <v>6000</v>
      </c>
      <c r="E294" s="28">
        <v>0</v>
      </c>
      <c r="F294" s="28">
        <v>0</v>
      </c>
      <c r="G294" s="28">
        <v>0</v>
      </c>
      <c r="H294" s="11">
        <v>6000</v>
      </c>
    </row>
    <row r="295" spans="1:10" x14ac:dyDescent="0.25">
      <c r="A295" s="14" t="s">
        <v>998</v>
      </c>
      <c r="B295" s="21" t="s">
        <v>999</v>
      </c>
      <c r="C295" s="22" t="s">
        <v>2479</v>
      </c>
      <c r="D295" s="27">
        <f t="shared" si="5"/>
        <v>6000</v>
      </c>
      <c r="E295" s="28">
        <v>0</v>
      </c>
      <c r="F295" s="28">
        <v>0</v>
      </c>
      <c r="G295" s="28">
        <v>0</v>
      </c>
      <c r="H295" s="11">
        <v>6000</v>
      </c>
    </row>
    <row r="296" spans="1:10" x14ac:dyDescent="0.25">
      <c r="A296" s="66" t="s">
        <v>2480</v>
      </c>
      <c r="B296" s="67" t="s">
        <v>2481</v>
      </c>
      <c r="C296" s="68" t="s">
        <v>2482</v>
      </c>
      <c r="D296" s="69">
        <f t="shared" si="5"/>
        <v>50000</v>
      </c>
      <c r="E296" s="70">
        <v>0</v>
      </c>
      <c r="F296" s="70">
        <v>0</v>
      </c>
      <c r="G296" s="70">
        <v>0</v>
      </c>
      <c r="H296" s="71">
        <v>50000</v>
      </c>
      <c r="J296" s="87" t="s">
        <v>2763</v>
      </c>
    </row>
    <row r="297" spans="1:10" x14ac:dyDescent="0.25">
      <c r="A297" s="66" t="s">
        <v>2483</v>
      </c>
      <c r="B297" s="67" t="s">
        <v>2484</v>
      </c>
      <c r="C297" s="68" t="s">
        <v>2482</v>
      </c>
      <c r="D297" s="69">
        <f t="shared" si="5"/>
        <v>50000</v>
      </c>
      <c r="E297" s="70">
        <v>0</v>
      </c>
      <c r="F297" s="70">
        <v>0</v>
      </c>
      <c r="G297" s="70">
        <v>0</v>
      </c>
      <c r="H297" s="71">
        <v>50000</v>
      </c>
      <c r="J297" s="87" t="s">
        <v>2763</v>
      </c>
    </row>
    <row r="298" spans="1:10" x14ac:dyDescent="0.25">
      <c r="A298" s="66" t="s">
        <v>3689</v>
      </c>
      <c r="B298" s="67" t="s">
        <v>3690</v>
      </c>
      <c r="C298" s="68" t="s">
        <v>3691</v>
      </c>
      <c r="D298" s="69">
        <f t="shared" si="5"/>
        <v>50000</v>
      </c>
      <c r="E298" s="70">
        <v>0</v>
      </c>
      <c r="F298" s="70">
        <v>0</v>
      </c>
      <c r="G298" s="70">
        <v>0</v>
      </c>
      <c r="H298" s="71">
        <v>50000</v>
      </c>
      <c r="J298" s="87" t="s">
        <v>2763</v>
      </c>
    </row>
    <row r="299" spans="1:10" x14ac:dyDescent="0.25">
      <c r="A299" s="66" t="s">
        <v>3692</v>
      </c>
      <c r="B299" s="67" t="s">
        <v>3693</v>
      </c>
      <c r="C299" s="68" t="s">
        <v>3691</v>
      </c>
      <c r="D299" s="69">
        <f t="shared" si="5"/>
        <v>50000</v>
      </c>
      <c r="E299" s="70">
        <v>0</v>
      </c>
      <c r="F299" s="70">
        <v>0</v>
      </c>
      <c r="G299" s="70">
        <v>0</v>
      </c>
      <c r="H299" s="71">
        <v>50000</v>
      </c>
      <c r="J299" s="87" t="s">
        <v>2763</v>
      </c>
    </row>
    <row r="300" spans="1:10" x14ac:dyDescent="0.25">
      <c r="A300" s="14" t="s">
        <v>3694</v>
      </c>
      <c r="B300" s="21" t="s">
        <v>3695</v>
      </c>
      <c r="C300" s="22" t="s">
        <v>2478</v>
      </c>
      <c r="D300" s="27">
        <f t="shared" si="5"/>
        <v>8000</v>
      </c>
      <c r="E300" s="28">
        <v>0</v>
      </c>
      <c r="F300" s="28">
        <v>0</v>
      </c>
      <c r="G300" s="28">
        <v>0</v>
      </c>
      <c r="H300" s="11">
        <v>8000</v>
      </c>
    </row>
    <row r="301" spans="1:10" x14ac:dyDescent="0.25">
      <c r="A301" s="14" t="s">
        <v>3696</v>
      </c>
      <c r="B301" s="21" t="s">
        <v>3697</v>
      </c>
      <c r="C301" s="22" t="s">
        <v>2478</v>
      </c>
      <c r="D301" s="27">
        <f t="shared" si="5"/>
        <v>8000</v>
      </c>
      <c r="E301" s="28">
        <v>0</v>
      </c>
      <c r="F301" s="28">
        <v>0</v>
      </c>
      <c r="G301" s="28">
        <v>0</v>
      </c>
      <c r="H301" s="11">
        <v>8000</v>
      </c>
    </row>
    <row r="302" spans="1:10" x14ac:dyDescent="0.25">
      <c r="A302" s="14" t="s">
        <v>1000</v>
      </c>
      <c r="B302" s="21" t="s">
        <v>1001</v>
      </c>
      <c r="C302" s="22" t="s">
        <v>2486</v>
      </c>
      <c r="D302" s="27">
        <f t="shared" si="5"/>
        <v>4000</v>
      </c>
      <c r="E302" s="28">
        <v>0</v>
      </c>
      <c r="F302" s="28">
        <v>0</v>
      </c>
      <c r="G302" s="28">
        <v>0</v>
      </c>
      <c r="H302" s="11">
        <v>4000</v>
      </c>
    </row>
    <row r="303" spans="1:10" x14ac:dyDescent="0.25">
      <c r="A303" s="14" t="s">
        <v>1002</v>
      </c>
      <c r="B303" s="21" t="s">
        <v>1003</v>
      </c>
      <c r="C303" s="22" t="s">
        <v>2486</v>
      </c>
      <c r="D303" s="27">
        <f t="shared" si="5"/>
        <v>4000</v>
      </c>
      <c r="E303" s="28">
        <v>0</v>
      </c>
      <c r="F303" s="28">
        <v>0</v>
      </c>
      <c r="G303" s="28">
        <v>0</v>
      </c>
      <c r="H303" s="11">
        <v>4000</v>
      </c>
    </row>
    <row r="304" spans="1:10" x14ac:dyDescent="0.25">
      <c r="A304" s="14" t="s">
        <v>1004</v>
      </c>
      <c r="B304" s="21" t="s">
        <v>2487</v>
      </c>
      <c r="C304" s="22" t="s">
        <v>2489</v>
      </c>
      <c r="D304" s="27">
        <f t="shared" si="5"/>
        <v>2500</v>
      </c>
      <c r="E304" s="28">
        <v>0</v>
      </c>
      <c r="F304" s="28">
        <v>0</v>
      </c>
      <c r="G304" s="28">
        <v>0</v>
      </c>
      <c r="H304" s="11">
        <v>2500</v>
      </c>
    </row>
    <row r="305" spans="1:10" x14ac:dyDescent="0.25">
      <c r="A305" s="14" t="s">
        <v>1005</v>
      </c>
      <c r="B305" s="21" t="s">
        <v>1006</v>
      </c>
      <c r="C305" s="22" t="s">
        <v>2489</v>
      </c>
      <c r="D305" s="27">
        <f t="shared" si="5"/>
        <v>2500</v>
      </c>
      <c r="E305" s="28">
        <v>0</v>
      </c>
      <c r="F305" s="28">
        <v>0</v>
      </c>
      <c r="G305" s="28">
        <v>0</v>
      </c>
      <c r="H305" s="11">
        <v>2500</v>
      </c>
    </row>
    <row r="306" spans="1:10" x14ac:dyDescent="0.25">
      <c r="A306" s="14" t="s">
        <v>1007</v>
      </c>
      <c r="B306" s="21" t="s">
        <v>2490</v>
      </c>
      <c r="C306" s="22" t="s">
        <v>2492</v>
      </c>
      <c r="D306" s="27">
        <f t="shared" si="5"/>
        <v>500</v>
      </c>
      <c r="E306" s="28">
        <v>0</v>
      </c>
      <c r="F306" s="28">
        <v>0</v>
      </c>
      <c r="G306" s="28">
        <v>0</v>
      </c>
      <c r="H306" s="11">
        <v>500</v>
      </c>
    </row>
    <row r="307" spans="1:10" x14ac:dyDescent="0.25">
      <c r="A307" s="14" t="s">
        <v>1008</v>
      </c>
      <c r="B307" s="21" t="s">
        <v>1009</v>
      </c>
      <c r="C307" s="22" t="s">
        <v>2492</v>
      </c>
      <c r="D307" s="27">
        <f t="shared" si="5"/>
        <v>500</v>
      </c>
      <c r="E307" s="28">
        <v>0</v>
      </c>
      <c r="F307" s="28">
        <v>0</v>
      </c>
      <c r="G307" s="28">
        <v>0</v>
      </c>
      <c r="H307" s="11">
        <v>500</v>
      </c>
    </row>
    <row r="308" spans="1:10" x14ac:dyDescent="0.25">
      <c r="A308" s="14" t="s">
        <v>1010</v>
      </c>
      <c r="B308" s="21" t="s">
        <v>2493</v>
      </c>
      <c r="C308" s="22" t="s">
        <v>2494</v>
      </c>
      <c r="D308" s="27">
        <f t="shared" si="5"/>
        <v>3000</v>
      </c>
      <c r="E308" s="28">
        <v>0</v>
      </c>
      <c r="F308" s="28">
        <v>0</v>
      </c>
      <c r="G308" s="28">
        <v>0</v>
      </c>
      <c r="H308" s="11">
        <v>3000</v>
      </c>
    </row>
    <row r="309" spans="1:10" x14ac:dyDescent="0.25">
      <c r="A309" s="14" t="s">
        <v>1011</v>
      </c>
      <c r="B309" s="21" t="s">
        <v>2495</v>
      </c>
      <c r="C309" s="22" t="s">
        <v>2494</v>
      </c>
      <c r="D309" s="27">
        <f t="shared" si="5"/>
        <v>3000</v>
      </c>
      <c r="E309" s="28">
        <v>0</v>
      </c>
      <c r="F309" s="28">
        <v>0</v>
      </c>
      <c r="G309" s="28">
        <v>0</v>
      </c>
      <c r="H309" s="11">
        <v>3000</v>
      </c>
    </row>
    <row r="310" spans="1:10" x14ac:dyDescent="0.25">
      <c r="A310" s="14" t="s">
        <v>1012</v>
      </c>
      <c r="B310" s="21" t="s">
        <v>923</v>
      </c>
      <c r="C310" s="22" t="s">
        <v>2496</v>
      </c>
      <c r="D310" s="27">
        <f t="shared" si="5"/>
        <v>4000</v>
      </c>
      <c r="E310" s="28">
        <v>0</v>
      </c>
      <c r="F310" s="28">
        <v>0</v>
      </c>
      <c r="G310" s="28">
        <v>0</v>
      </c>
      <c r="H310" s="11">
        <v>4000</v>
      </c>
    </row>
    <row r="311" spans="1:10" x14ac:dyDescent="0.25">
      <c r="A311" s="14" t="s">
        <v>1013</v>
      </c>
      <c r="B311" s="21" t="s">
        <v>789</v>
      </c>
      <c r="C311" s="22" t="s">
        <v>2496</v>
      </c>
      <c r="D311" s="27">
        <f t="shared" si="5"/>
        <v>4000</v>
      </c>
      <c r="E311" s="28">
        <v>0</v>
      </c>
      <c r="F311" s="28">
        <v>0</v>
      </c>
      <c r="G311" s="28">
        <v>0</v>
      </c>
      <c r="H311" s="11">
        <v>4000</v>
      </c>
    </row>
    <row r="312" spans="1:10" s="42" customFormat="1" x14ac:dyDescent="0.25">
      <c r="A312" s="14" t="s">
        <v>1014</v>
      </c>
      <c r="B312" s="21" t="s">
        <v>2497</v>
      </c>
      <c r="C312" s="22" t="s">
        <v>2499</v>
      </c>
      <c r="D312" s="27">
        <f t="shared" si="5"/>
        <v>12000</v>
      </c>
      <c r="E312" s="28">
        <v>0</v>
      </c>
      <c r="F312" s="28">
        <v>0</v>
      </c>
      <c r="G312" s="28">
        <v>0</v>
      </c>
      <c r="H312" s="11">
        <v>12000</v>
      </c>
      <c r="J312" s="60"/>
    </row>
    <row r="313" spans="1:10" s="42" customFormat="1" x14ac:dyDescent="0.25">
      <c r="A313" s="14" t="s">
        <v>1015</v>
      </c>
      <c r="B313" s="21" t="s">
        <v>2500</v>
      </c>
      <c r="C313" s="22" t="s">
        <v>2499</v>
      </c>
      <c r="D313" s="27">
        <f t="shared" si="5"/>
        <v>12000</v>
      </c>
      <c r="E313" s="28">
        <v>0</v>
      </c>
      <c r="F313" s="28">
        <v>0</v>
      </c>
      <c r="G313" s="28">
        <v>0</v>
      </c>
      <c r="H313" s="11">
        <v>12000</v>
      </c>
      <c r="J313" s="60"/>
    </row>
    <row r="314" spans="1:10" s="42" customFormat="1" x14ac:dyDescent="0.25">
      <c r="A314" s="14" t="s">
        <v>1016</v>
      </c>
      <c r="B314" s="21" t="s">
        <v>2501</v>
      </c>
      <c r="C314" s="22" t="s">
        <v>2502</v>
      </c>
      <c r="D314" s="27">
        <f t="shared" si="5"/>
        <v>2500</v>
      </c>
      <c r="E314" s="28">
        <v>0</v>
      </c>
      <c r="F314" s="28">
        <v>0</v>
      </c>
      <c r="G314" s="28">
        <v>0</v>
      </c>
      <c r="H314" s="11">
        <v>2500</v>
      </c>
      <c r="J314" s="60"/>
    </row>
    <row r="315" spans="1:10" s="42" customFormat="1" x14ac:dyDescent="0.25">
      <c r="A315" s="14" t="s">
        <v>1017</v>
      </c>
      <c r="B315" s="21" t="s">
        <v>1018</v>
      </c>
      <c r="C315" s="22" t="s">
        <v>2502</v>
      </c>
      <c r="D315" s="27">
        <f t="shared" si="5"/>
        <v>2500</v>
      </c>
      <c r="E315" s="28">
        <v>0</v>
      </c>
      <c r="F315" s="28">
        <v>0</v>
      </c>
      <c r="G315" s="28">
        <v>0</v>
      </c>
      <c r="H315" s="11">
        <v>2500</v>
      </c>
      <c r="J315" s="60"/>
    </row>
    <row r="316" spans="1:10" x14ac:dyDescent="0.25">
      <c r="A316" s="14" t="s">
        <v>1019</v>
      </c>
      <c r="B316" s="21" t="s">
        <v>2503</v>
      </c>
      <c r="C316" s="22" t="s">
        <v>2504</v>
      </c>
      <c r="D316" s="27">
        <f t="shared" si="5"/>
        <v>2000</v>
      </c>
      <c r="E316" s="28">
        <v>0</v>
      </c>
      <c r="F316" s="28">
        <v>0</v>
      </c>
      <c r="G316" s="28">
        <v>0</v>
      </c>
      <c r="H316" s="11">
        <v>2000</v>
      </c>
    </row>
    <row r="317" spans="1:10" x14ac:dyDescent="0.25">
      <c r="A317" s="14" t="s">
        <v>1020</v>
      </c>
      <c r="B317" s="21" t="s">
        <v>1021</v>
      </c>
      <c r="C317" s="22" t="s">
        <v>2504</v>
      </c>
      <c r="D317" s="27">
        <f t="shared" si="5"/>
        <v>2000</v>
      </c>
      <c r="E317" s="28">
        <v>0</v>
      </c>
      <c r="F317" s="28">
        <v>0</v>
      </c>
      <c r="G317" s="28">
        <v>0</v>
      </c>
      <c r="H317" s="11">
        <v>2000</v>
      </c>
    </row>
    <row r="318" spans="1:10" x14ac:dyDescent="0.25">
      <c r="A318" s="14" t="s">
        <v>1022</v>
      </c>
      <c r="B318" s="21" t="s">
        <v>2487</v>
      </c>
      <c r="C318" s="22" t="s">
        <v>2505</v>
      </c>
      <c r="D318" s="27">
        <f t="shared" si="5"/>
        <v>5000</v>
      </c>
      <c r="E318" s="28">
        <v>0</v>
      </c>
      <c r="F318" s="28">
        <v>0</v>
      </c>
      <c r="G318" s="28">
        <v>0</v>
      </c>
      <c r="H318" s="11">
        <v>5000</v>
      </c>
    </row>
    <row r="319" spans="1:10" x14ac:dyDescent="0.25">
      <c r="A319" s="14" t="s">
        <v>1023</v>
      </c>
      <c r="B319" s="21" t="s">
        <v>1006</v>
      </c>
      <c r="C319" s="22" t="s">
        <v>2505</v>
      </c>
      <c r="D319" s="27">
        <f t="shared" si="5"/>
        <v>5000</v>
      </c>
      <c r="E319" s="28">
        <v>0</v>
      </c>
      <c r="F319" s="28">
        <v>0</v>
      </c>
      <c r="G319" s="28">
        <v>0</v>
      </c>
      <c r="H319" s="11">
        <v>5000</v>
      </c>
    </row>
    <row r="320" spans="1:10" x14ac:dyDescent="0.25">
      <c r="A320" s="14" t="s">
        <v>1024</v>
      </c>
      <c r="B320" s="21" t="s">
        <v>2490</v>
      </c>
      <c r="C320" s="22" t="s">
        <v>2506</v>
      </c>
      <c r="D320" s="27">
        <f t="shared" si="5"/>
        <v>500</v>
      </c>
      <c r="E320" s="28">
        <v>0</v>
      </c>
      <c r="F320" s="28">
        <v>0</v>
      </c>
      <c r="G320" s="28">
        <v>0</v>
      </c>
      <c r="H320" s="11">
        <v>500</v>
      </c>
    </row>
    <row r="321" spans="1:10" x14ac:dyDescent="0.25">
      <c r="A321" s="14" t="s">
        <v>1025</v>
      </c>
      <c r="B321" s="21" t="s">
        <v>1009</v>
      </c>
      <c r="C321" s="22" t="s">
        <v>2506</v>
      </c>
      <c r="D321" s="27">
        <f t="shared" si="5"/>
        <v>500</v>
      </c>
      <c r="E321" s="28">
        <v>0</v>
      </c>
      <c r="F321" s="28">
        <v>0</v>
      </c>
      <c r="G321" s="28">
        <v>0</v>
      </c>
      <c r="H321" s="11">
        <v>500</v>
      </c>
    </row>
    <row r="322" spans="1:10" x14ac:dyDescent="0.25">
      <c r="A322" s="14" t="s">
        <v>1026</v>
      </c>
      <c r="B322" s="21" t="s">
        <v>2493</v>
      </c>
      <c r="C322" s="22" t="s">
        <v>2507</v>
      </c>
      <c r="D322" s="27">
        <f t="shared" si="5"/>
        <v>3000</v>
      </c>
      <c r="E322" s="28">
        <v>0</v>
      </c>
      <c r="F322" s="28">
        <v>0</v>
      </c>
      <c r="G322" s="28">
        <v>0</v>
      </c>
      <c r="H322" s="11">
        <v>3000</v>
      </c>
    </row>
    <row r="323" spans="1:10" x14ac:dyDescent="0.25">
      <c r="A323" s="14" t="s">
        <v>1027</v>
      </c>
      <c r="B323" s="21" t="s">
        <v>2495</v>
      </c>
      <c r="C323" s="22" t="s">
        <v>2507</v>
      </c>
      <c r="D323" s="27">
        <f t="shared" si="5"/>
        <v>3000</v>
      </c>
      <c r="E323" s="28">
        <v>0</v>
      </c>
      <c r="F323" s="28">
        <v>0</v>
      </c>
      <c r="G323" s="28">
        <v>0</v>
      </c>
      <c r="H323" s="11">
        <v>3000</v>
      </c>
    </row>
    <row r="324" spans="1:10" x14ac:dyDescent="0.25">
      <c r="A324" s="14" t="s">
        <v>1028</v>
      </c>
      <c r="B324" s="21" t="s">
        <v>2508</v>
      </c>
      <c r="C324" s="22" t="s">
        <v>2510</v>
      </c>
      <c r="D324" s="27">
        <f t="shared" si="5"/>
        <v>8000</v>
      </c>
      <c r="E324" s="28">
        <v>0</v>
      </c>
      <c r="F324" s="28">
        <v>0</v>
      </c>
      <c r="G324" s="28">
        <v>0</v>
      </c>
      <c r="H324" s="11">
        <v>8000</v>
      </c>
    </row>
    <row r="325" spans="1:10" x14ac:dyDescent="0.25">
      <c r="A325" s="14" t="s">
        <v>1029</v>
      </c>
      <c r="B325" s="21" t="s">
        <v>1030</v>
      </c>
      <c r="C325" s="22" t="s">
        <v>2510</v>
      </c>
      <c r="D325" s="27">
        <f t="shared" si="5"/>
        <v>8000</v>
      </c>
      <c r="E325" s="28">
        <v>0</v>
      </c>
      <c r="F325" s="28">
        <v>0</v>
      </c>
      <c r="G325" s="28">
        <v>0</v>
      </c>
      <c r="H325" s="11">
        <v>8000</v>
      </c>
    </row>
    <row r="326" spans="1:10" x14ac:dyDescent="0.25">
      <c r="A326" s="14" t="s">
        <v>1031</v>
      </c>
      <c r="B326" s="21" t="s">
        <v>2511</v>
      </c>
      <c r="C326" s="22" t="s">
        <v>2512</v>
      </c>
      <c r="D326" s="27">
        <f t="shared" si="5"/>
        <v>8000</v>
      </c>
      <c r="E326" s="28">
        <v>0</v>
      </c>
      <c r="F326" s="28">
        <v>0</v>
      </c>
      <c r="G326" s="28">
        <v>0</v>
      </c>
      <c r="H326" s="11">
        <v>8000</v>
      </c>
    </row>
    <row r="327" spans="1:10" x14ac:dyDescent="0.25">
      <c r="A327" s="14" t="s">
        <v>1032</v>
      </c>
      <c r="B327" s="21" t="s">
        <v>2513</v>
      </c>
      <c r="C327" s="22" t="s">
        <v>2512</v>
      </c>
      <c r="D327" s="27">
        <f t="shared" si="5"/>
        <v>8000</v>
      </c>
      <c r="E327" s="28">
        <v>0</v>
      </c>
      <c r="F327" s="28">
        <v>0</v>
      </c>
      <c r="G327" s="28">
        <v>0</v>
      </c>
      <c r="H327" s="11">
        <v>8000</v>
      </c>
    </row>
    <row r="328" spans="1:10" x14ac:dyDescent="0.25">
      <c r="A328" s="14" t="s">
        <v>1033</v>
      </c>
      <c r="B328" s="21" t="s">
        <v>2448</v>
      </c>
      <c r="C328" s="22" t="s">
        <v>2514</v>
      </c>
      <c r="D328" s="27">
        <f t="shared" si="5"/>
        <v>16000</v>
      </c>
      <c r="E328" s="28">
        <v>0</v>
      </c>
      <c r="F328" s="28">
        <v>0</v>
      </c>
      <c r="G328" s="28">
        <v>0</v>
      </c>
      <c r="H328" s="11">
        <v>16000</v>
      </c>
    </row>
    <row r="329" spans="1:10" x14ac:dyDescent="0.25">
      <c r="A329" s="14" t="s">
        <v>1034</v>
      </c>
      <c r="B329" s="21" t="s">
        <v>949</v>
      </c>
      <c r="C329" s="22" t="s">
        <v>2514</v>
      </c>
      <c r="D329" s="27">
        <f t="shared" si="5"/>
        <v>16000</v>
      </c>
      <c r="E329" s="28">
        <v>0</v>
      </c>
      <c r="F329" s="28">
        <v>0</v>
      </c>
      <c r="G329" s="28">
        <v>0</v>
      </c>
      <c r="H329" s="11">
        <v>16000</v>
      </c>
    </row>
    <row r="330" spans="1:10" x14ac:dyDescent="0.25">
      <c r="A330" s="14" t="s">
        <v>3698</v>
      </c>
      <c r="B330" s="21" t="s">
        <v>3699</v>
      </c>
      <c r="C330" s="22" t="s">
        <v>2499</v>
      </c>
      <c r="D330" s="27">
        <f t="shared" si="5"/>
        <v>8000</v>
      </c>
      <c r="E330" s="28">
        <v>0</v>
      </c>
      <c r="F330" s="28">
        <v>0</v>
      </c>
      <c r="G330" s="28">
        <v>0</v>
      </c>
      <c r="H330" s="11">
        <v>8000</v>
      </c>
    </row>
    <row r="331" spans="1:10" x14ac:dyDescent="0.25">
      <c r="A331" s="14" t="s">
        <v>3700</v>
      </c>
      <c r="B331" s="21" t="s">
        <v>3701</v>
      </c>
      <c r="C331" s="22" t="s">
        <v>2499</v>
      </c>
      <c r="D331" s="27">
        <f t="shared" si="5"/>
        <v>8000</v>
      </c>
      <c r="E331" s="28">
        <v>0</v>
      </c>
      <c r="F331" s="28">
        <v>0</v>
      </c>
      <c r="G331" s="28">
        <v>0</v>
      </c>
      <c r="H331" s="11">
        <v>8000</v>
      </c>
    </row>
    <row r="332" spans="1:10" x14ac:dyDescent="0.25">
      <c r="A332" s="14" t="s">
        <v>3702</v>
      </c>
      <c r="B332" s="21" t="s">
        <v>3703</v>
      </c>
      <c r="C332" s="22" t="s">
        <v>3704</v>
      </c>
      <c r="D332" s="27">
        <f t="shared" ref="D332:D395" si="6">E332+F332+H332</f>
        <v>2500</v>
      </c>
      <c r="E332" s="28">
        <v>0</v>
      </c>
      <c r="F332" s="28">
        <v>0</v>
      </c>
      <c r="G332" s="28">
        <v>0</v>
      </c>
      <c r="H332" s="11">
        <v>2500</v>
      </c>
    </row>
    <row r="333" spans="1:10" x14ac:dyDescent="0.25">
      <c r="A333" s="14" t="s">
        <v>3705</v>
      </c>
      <c r="B333" s="21" t="s">
        <v>3706</v>
      </c>
      <c r="C333" s="22" t="s">
        <v>3704</v>
      </c>
      <c r="D333" s="27">
        <f t="shared" si="6"/>
        <v>2500</v>
      </c>
      <c r="E333" s="28">
        <v>0</v>
      </c>
      <c r="F333" s="28">
        <v>0</v>
      </c>
      <c r="G333" s="28">
        <v>0</v>
      </c>
      <c r="H333" s="11">
        <v>2500</v>
      </c>
    </row>
    <row r="334" spans="1:10" x14ac:dyDescent="0.25">
      <c r="A334" s="14" t="s">
        <v>3707</v>
      </c>
      <c r="B334" s="21" t="s">
        <v>2448</v>
      </c>
      <c r="C334" s="22" t="s">
        <v>2514</v>
      </c>
      <c r="D334" s="27">
        <f t="shared" si="6"/>
        <v>12000</v>
      </c>
      <c r="E334" s="28">
        <v>0</v>
      </c>
      <c r="F334" s="28">
        <v>0</v>
      </c>
      <c r="G334" s="28">
        <v>0</v>
      </c>
      <c r="H334" s="11">
        <v>12000</v>
      </c>
    </row>
    <row r="335" spans="1:10" s="42" customFormat="1" x14ac:dyDescent="0.25">
      <c r="A335" s="14" t="s">
        <v>3708</v>
      </c>
      <c r="B335" s="21" t="s">
        <v>949</v>
      </c>
      <c r="C335" s="22" t="s">
        <v>2514</v>
      </c>
      <c r="D335" s="27">
        <f t="shared" si="6"/>
        <v>12000</v>
      </c>
      <c r="E335" s="28">
        <v>0</v>
      </c>
      <c r="F335" s="28">
        <v>0</v>
      </c>
      <c r="G335" s="28">
        <v>0</v>
      </c>
      <c r="H335" s="11">
        <v>12000</v>
      </c>
      <c r="J335" s="60"/>
    </row>
    <row r="336" spans="1:10" x14ac:dyDescent="0.25">
      <c r="A336" s="14" t="s">
        <v>3709</v>
      </c>
      <c r="B336" s="21" t="s">
        <v>3680</v>
      </c>
      <c r="C336" s="22" t="s">
        <v>3710</v>
      </c>
      <c r="D336" s="27">
        <f t="shared" si="6"/>
        <v>1500</v>
      </c>
      <c r="E336" s="28">
        <v>0</v>
      </c>
      <c r="F336" s="28">
        <v>0</v>
      </c>
      <c r="G336" s="28">
        <v>0</v>
      </c>
      <c r="H336" s="11">
        <v>1500</v>
      </c>
    </row>
    <row r="337" spans="1:10" s="42" customFormat="1" x14ac:dyDescent="0.25">
      <c r="A337" s="14" t="s">
        <v>3711</v>
      </c>
      <c r="B337" s="21" t="s">
        <v>3682</v>
      </c>
      <c r="C337" s="22" t="s">
        <v>3710</v>
      </c>
      <c r="D337" s="27">
        <f t="shared" si="6"/>
        <v>1500</v>
      </c>
      <c r="E337" s="28">
        <v>0</v>
      </c>
      <c r="F337" s="28">
        <v>0</v>
      </c>
      <c r="G337" s="28">
        <v>0</v>
      </c>
      <c r="H337" s="11">
        <v>1500</v>
      </c>
      <c r="J337" s="60"/>
    </row>
    <row r="338" spans="1:10" x14ac:dyDescent="0.25">
      <c r="A338" s="14" t="s">
        <v>1035</v>
      </c>
      <c r="B338" s="21" t="s">
        <v>2255</v>
      </c>
      <c r="C338" s="22" t="s">
        <v>2515</v>
      </c>
      <c r="D338" s="27">
        <f t="shared" si="6"/>
        <v>5000</v>
      </c>
      <c r="E338" s="28">
        <v>0</v>
      </c>
      <c r="F338" s="28">
        <v>0</v>
      </c>
      <c r="G338" s="28">
        <v>0</v>
      </c>
      <c r="H338" s="11">
        <v>5000</v>
      </c>
    </row>
    <row r="339" spans="1:10" x14ac:dyDescent="0.25">
      <c r="A339" s="14" t="s">
        <v>1036</v>
      </c>
      <c r="B339" s="21" t="s">
        <v>708</v>
      </c>
      <c r="C339" s="22" t="s">
        <v>2515</v>
      </c>
      <c r="D339" s="27">
        <f t="shared" si="6"/>
        <v>5000</v>
      </c>
      <c r="E339" s="28">
        <v>0</v>
      </c>
      <c r="F339" s="28">
        <v>0</v>
      </c>
      <c r="G339" s="28">
        <v>0</v>
      </c>
      <c r="H339" s="11">
        <v>5000</v>
      </c>
    </row>
    <row r="340" spans="1:10" x14ac:dyDescent="0.25">
      <c r="A340" s="14" t="s">
        <v>1037</v>
      </c>
      <c r="B340" s="21" t="s">
        <v>2516</v>
      </c>
      <c r="C340" s="22" t="s">
        <v>2518</v>
      </c>
      <c r="D340" s="27">
        <f t="shared" si="6"/>
        <v>5000</v>
      </c>
      <c r="E340" s="28">
        <v>0</v>
      </c>
      <c r="F340" s="28">
        <v>0</v>
      </c>
      <c r="G340" s="28">
        <v>0</v>
      </c>
      <c r="H340" s="11">
        <v>5000</v>
      </c>
    </row>
    <row r="341" spans="1:10" s="42" customFormat="1" x14ac:dyDescent="0.25">
      <c r="A341" s="14" t="s">
        <v>1038</v>
      </c>
      <c r="B341" s="21" t="s">
        <v>1039</v>
      </c>
      <c r="C341" s="22" t="s">
        <v>2518</v>
      </c>
      <c r="D341" s="27">
        <f t="shared" si="6"/>
        <v>5000</v>
      </c>
      <c r="E341" s="28">
        <v>0</v>
      </c>
      <c r="F341" s="28">
        <v>0</v>
      </c>
      <c r="G341" s="28">
        <v>0</v>
      </c>
      <c r="H341" s="11">
        <v>5000</v>
      </c>
      <c r="J341" s="60"/>
    </row>
    <row r="342" spans="1:10" x14ac:dyDescent="0.25">
      <c r="A342" s="14" t="s">
        <v>1040</v>
      </c>
      <c r="B342" s="21" t="s">
        <v>2461</v>
      </c>
      <c r="C342" s="22" t="s">
        <v>2519</v>
      </c>
      <c r="D342" s="27">
        <f t="shared" si="6"/>
        <v>10000</v>
      </c>
      <c r="E342" s="28">
        <v>0</v>
      </c>
      <c r="F342" s="28">
        <v>0</v>
      </c>
      <c r="G342" s="28">
        <v>0</v>
      </c>
      <c r="H342" s="11">
        <v>10000</v>
      </c>
    </row>
    <row r="343" spans="1:10" s="42" customFormat="1" x14ac:dyDescent="0.25">
      <c r="A343" s="14" t="s">
        <v>1041</v>
      </c>
      <c r="B343" s="21" t="s">
        <v>2464</v>
      </c>
      <c r="C343" s="22" t="s">
        <v>2519</v>
      </c>
      <c r="D343" s="27">
        <f t="shared" si="6"/>
        <v>10000</v>
      </c>
      <c r="E343" s="28">
        <v>0</v>
      </c>
      <c r="F343" s="28">
        <v>0</v>
      </c>
      <c r="G343" s="28">
        <v>0</v>
      </c>
      <c r="H343" s="11">
        <v>10000</v>
      </c>
      <c r="J343" s="60"/>
    </row>
    <row r="344" spans="1:10" x14ac:dyDescent="0.25">
      <c r="A344" s="14" t="s">
        <v>1042</v>
      </c>
      <c r="B344" s="21" t="s">
        <v>2520</v>
      </c>
      <c r="C344" s="22" t="s">
        <v>2522</v>
      </c>
      <c r="D344" s="27">
        <f t="shared" si="6"/>
        <v>5000</v>
      </c>
      <c r="E344" s="28">
        <v>0</v>
      </c>
      <c r="F344" s="28">
        <v>0</v>
      </c>
      <c r="G344" s="28">
        <v>0</v>
      </c>
      <c r="H344" s="11">
        <v>5000</v>
      </c>
    </row>
    <row r="345" spans="1:10" x14ac:dyDescent="0.25">
      <c r="A345" s="14" t="s">
        <v>1043</v>
      </c>
      <c r="B345" s="21" t="s">
        <v>2523</v>
      </c>
      <c r="C345" s="22" t="s">
        <v>2522</v>
      </c>
      <c r="D345" s="27">
        <f t="shared" si="6"/>
        <v>5000</v>
      </c>
      <c r="E345" s="28">
        <v>0</v>
      </c>
      <c r="F345" s="28">
        <v>0</v>
      </c>
      <c r="G345" s="28">
        <v>0</v>
      </c>
      <c r="H345" s="11">
        <v>5000</v>
      </c>
    </row>
    <row r="346" spans="1:10" x14ac:dyDescent="0.25">
      <c r="A346" s="14" t="s">
        <v>1044</v>
      </c>
      <c r="B346" s="21" t="s">
        <v>2524</v>
      </c>
      <c r="C346" s="22" t="s">
        <v>2525</v>
      </c>
      <c r="D346" s="27">
        <f t="shared" si="6"/>
        <v>5000</v>
      </c>
      <c r="E346" s="28">
        <v>0</v>
      </c>
      <c r="F346" s="28">
        <v>0</v>
      </c>
      <c r="G346" s="28">
        <v>0</v>
      </c>
      <c r="H346" s="11">
        <v>5000</v>
      </c>
    </row>
    <row r="347" spans="1:10" x14ac:dyDescent="0.25">
      <c r="A347" s="14" t="s">
        <v>1045</v>
      </c>
      <c r="B347" s="21" t="s">
        <v>1046</v>
      </c>
      <c r="C347" s="22" t="s">
        <v>2525</v>
      </c>
      <c r="D347" s="27">
        <f t="shared" si="6"/>
        <v>5000</v>
      </c>
      <c r="E347" s="28">
        <v>0</v>
      </c>
      <c r="F347" s="28">
        <v>0</v>
      </c>
      <c r="G347" s="28">
        <v>0</v>
      </c>
      <c r="H347" s="11">
        <v>5000</v>
      </c>
    </row>
    <row r="348" spans="1:10" x14ac:dyDescent="0.25">
      <c r="A348" s="14" t="s">
        <v>1047</v>
      </c>
      <c r="B348" s="21" t="s">
        <v>1048</v>
      </c>
      <c r="C348" s="22" t="s">
        <v>2526</v>
      </c>
      <c r="D348" s="27">
        <f t="shared" si="6"/>
        <v>8000</v>
      </c>
      <c r="E348" s="28">
        <v>0</v>
      </c>
      <c r="F348" s="28">
        <v>0</v>
      </c>
      <c r="G348" s="28">
        <v>0</v>
      </c>
      <c r="H348" s="11">
        <v>8000</v>
      </c>
    </row>
    <row r="349" spans="1:10" x14ac:dyDescent="0.25">
      <c r="A349" s="14" t="s">
        <v>1049</v>
      </c>
      <c r="B349" s="21" t="s">
        <v>2527</v>
      </c>
      <c r="C349" s="22" t="s">
        <v>2526</v>
      </c>
      <c r="D349" s="27">
        <f t="shared" si="6"/>
        <v>8000</v>
      </c>
      <c r="E349" s="28">
        <v>0</v>
      </c>
      <c r="F349" s="28">
        <v>0</v>
      </c>
      <c r="G349" s="28">
        <v>0</v>
      </c>
      <c r="H349" s="11">
        <v>8000</v>
      </c>
    </row>
    <row r="350" spans="1:10" x14ac:dyDescent="0.25">
      <c r="A350" s="14" t="s">
        <v>1050</v>
      </c>
      <c r="B350" s="21" t="s">
        <v>2247</v>
      </c>
      <c r="C350" s="22" t="s">
        <v>2528</v>
      </c>
      <c r="D350" s="27">
        <f t="shared" si="6"/>
        <v>16000</v>
      </c>
      <c r="E350" s="28">
        <v>0</v>
      </c>
      <c r="F350" s="28">
        <v>0</v>
      </c>
      <c r="G350" s="28">
        <v>0</v>
      </c>
      <c r="H350" s="11">
        <v>16000</v>
      </c>
    </row>
    <row r="351" spans="1:10" x14ac:dyDescent="0.25">
      <c r="A351" s="14" t="s">
        <v>1051</v>
      </c>
      <c r="B351" s="21" t="s">
        <v>2250</v>
      </c>
      <c r="C351" s="22" t="s">
        <v>2528</v>
      </c>
      <c r="D351" s="27">
        <f t="shared" si="6"/>
        <v>16000</v>
      </c>
      <c r="E351" s="28">
        <v>0</v>
      </c>
      <c r="F351" s="28">
        <v>0</v>
      </c>
      <c r="G351" s="28">
        <v>0</v>
      </c>
      <c r="H351" s="11">
        <v>16000</v>
      </c>
    </row>
    <row r="352" spans="1:10" x14ac:dyDescent="0.25">
      <c r="A352" s="14" t="s">
        <v>3712</v>
      </c>
      <c r="B352" s="21" t="s">
        <v>926</v>
      </c>
      <c r="C352" s="22" t="s">
        <v>2519</v>
      </c>
      <c r="D352" s="27">
        <f t="shared" si="6"/>
        <v>8000</v>
      </c>
      <c r="E352" s="28">
        <v>0</v>
      </c>
      <c r="F352" s="28">
        <v>0</v>
      </c>
      <c r="G352" s="28">
        <v>0</v>
      </c>
      <c r="H352" s="11">
        <v>8000</v>
      </c>
    </row>
    <row r="353" spans="1:8" x14ac:dyDescent="0.25">
      <c r="A353" s="14" t="s">
        <v>3713</v>
      </c>
      <c r="B353" s="21" t="s">
        <v>928</v>
      </c>
      <c r="C353" s="22" t="s">
        <v>2519</v>
      </c>
      <c r="D353" s="27">
        <f t="shared" si="6"/>
        <v>8000</v>
      </c>
      <c r="E353" s="28">
        <v>0</v>
      </c>
      <c r="F353" s="28">
        <v>0</v>
      </c>
      <c r="G353" s="28">
        <v>0</v>
      </c>
      <c r="H353" s="11">
        <v>8000</v>
      </c>
    </row>
    <row r="354" spans="1:8" x14ac:dyDescent="0.25">
      <c r="A354" s="14" t="s">
        <v>1052</v>
      </c>
      <c r="B354" s="21" t="s">
        <v>2529</v>
      </c>
      <c r="C354" s="22" t="s">
        <v>2531</v>
      </c>
      <c r="D354" s="27">
        <f t="shared" si="6"/>
        <v>500</v>
      </c>
      <c r="E354" s="28">
        <v>0</v>
      </c>
      <c r="F354" s="28">
        <v>0</v>
      </c>
      <c r="G354" s="28">
        <v>0</v>
      </c>
      <c r="H354" s="11">
        <v>500</v>
      </c>
    </row>
    <row r="355" spans="1:8" x14ac:dyDescent="0.25">
      <c r="A355" s="14" t="s">
        <v>1053</v>
      </c>
      <c r="B355" s="21" t="s">
        <v>1054</v>
      </c>
      <c r="C355" s="22" t="s">
        <v>2531</v>
      </c>
      <c r="D355" s="27">
        <f t="shared" si="6"/>
        <v>500</v>
      </c>
      <c r="E355" s="28">
        <v>0</v>
      </c>
      <c r="F355" s="28">
        <v>0</v>
      </c>
      <c r="G355" s="28">
        <v>0</v>
      </c>
      <c r="H355" s="11">
        <v>500</v>
      </c>
    </row>
    <row r="356" spans="1:8" x14ac:dyDescent="0.25">
      <c r="A356" s="14" t="s">
        <v>1055</v>
      </c>
      <c r="B356" s="21" t="s">
        <v>2532</v>
      </c>
      <c r="C356" s="22" t="s">
        <v>2534</v>
      </c>
      <c r="D356" s="27">
        <f t="shared" si="6"/>
        <v>500</v>
      </c>
      <c r="E356" s="28">
        <v>0</v>
      </c>
      <c r="F356" s="28">
        <v>0</v>
      </c>
      <c r="G356" s="28">
        <v>0</v>
      </c>
      <c r="H356" s="11">
        <v>500</v>
      </c>
    </row>
    <row r="357" spans="1:8" x14ac:dyDescent="0.25">
      <c r="A357" s="14" t="s">
        <v>1056</v>
      </c>
      <c r="B357" s="21" t="s">
        <v>2535</v>
      </c>
      <c r="C357" s="22" t="s">
        <v>2534</v>
      </c>
      <c r="D357" s="27">
        <f t="shared" si="6"/>
        <v>500</v>
      </c>
      <c r="E357" s="28">
        <v>0</v>
      </c>
      <c r="F357" s="28">
        <v>0</v>
      </c>
      <c r="G357" s="28">
        <v>0</v>
      </c>
      <c r="H357" s="11">
        <v>500</v>
      </c>
    </row>
    <row r="358" spans="1:8" x14ac:dyDescent="0.25">
      <c r="A358" s="14" t="s">
        <v>1057</v>
      </c>
      <c r="B358" s="21" t="s">
        <v>911</v>
      </c>
      <c r="C358" s="22" t="s">
        <v>2536</v>
      </c>
      <c r="D358" s="27">
        <f t="shared" si="6"/>
        <v>1200</v>
      </c>
      <c r="E358" s="28">
        <v>0</v>
      </c>
      <c r="F358" s="28">
        <v>0</v>
      </c>
      <c r="G358" s="28">
        <v>0</v>
      </c>
      <c r="H358" s="11">
        <v>1200</v>
      </c>
    </row>
    <row r="359" spans="1:8" x14ac:dyDescent="0.25">
      <c r="A359" s="14" t="s">
        <v>1058</v>
      </c>
      <c r="B359" s="21" t="s">
        <v>913</v>
      </c>
      <c r="C359" s="22" t="s">
        <v>2536</v>
      </c>
      <c r="D359" s="27">
        <f t="shared" si="6"/>
        <v>1200</v>
      </c>
      <c r="E359" s="28">
        <v>0</v>
      </c>
      <c r="F359" s="28">
        <v>0</v>
      </c>
      <c r="G359" s="28">
        <v>0</v>
      </c>
      <c r="H359" s="11">
        <v>1200</v>
      </c>
    </row>
    <row r="360" spans="1:8" x14ac:dyDescent="0.25">
      <c r="A360" s="14" t="s">
        <v>1059</v>
      </c>
      <c r="B360" s="21" t="s">
        <v>2537</v>
      </c>
      <c r="C360" s="22" t="s">
        <v>2538</v>
      </c>
      <c r="D360" s="27">
        <f t="shared" si="6"/>
        <v>500</v>
      </c>
      <c r="E360" s="28">
        <v>0</v>
      </c>
      <c r="F360" s="28">
        <v>0</v>
      </c>
      <c r="G360" s="28">
        <v>0</v>
      </c>
      <c r="H360" s="11">
        <v>500</v>
      </c>
    </row>
    <row r="361" spans="1:8" x14ac:dyDescent="0.25">
      <c r="A361" s="14" t="s">
        <v>1060</v>
      </c>
      <c r="B361" s="21" t="s">
        <v>1061</v>
      </c>
      <c r="C361" s="22" t="s">
        <v>2538</v>
      </c>
      <c r="D361" s="27">
        <f t="shared" si="6"/>
        <v>500</v>
      </c>
      <c r="E361" s="28">
        <v>0</v>
      </c>
      <c r="F361" s="28">
        <v>0</v>
      </c>
      <c r="G361" s="28">
        <v>0</v>
      </c>
      <c r="H361" s="11">
        <v>500</v>
      </c>
    </row>
    <row r="362" spans="1:8" x14ac:dyDescent="0.25">
      <c r="A362" s="14" t="s">
        <v>1062</v>
      </c>
      <c r="B362" s="21" t="s">
        <v>2539</v>
      </c>
      <c r="C362" s="22" t="s">
        <v>2541</v>
      </c>
      <c r="D362" s="27">
        <f t="shared" si="6"/>
        <v>500</v>
      </c>
      <c r="E362" s="28">
        <v>0</v>
      </c>
      <c r="F362" s="28">
        <v>0</v>
      </c>
      <c r="G362" s="28">
        <v>0</v>
      </c>
      <c r="H362" s="11">
        <v>500</v>
      </c>
    </row>
    <row r="363" spans="1:8" x14ac:dyDescent="0.25">
      <c r="A363" s="14" t="s">
        <v>1063</v>
      </c>
      <c r="B363" s="21" t="s">
        <v>1064</v>
      </c>
      <c r="C363" s="22" t="s">
        <v>2541</v>
      </c>
      <c r="D363" s="27">
        <f t="shared" si="6"/>
        <v>500</v>
      </c>
      <c r="E363" s="28">
        <v>0</v>
      </c>
      <c r="F363" s="28">
        <v>0</v>
      </c>
      <c r="G363" s="28">
        <v>0</v>
      </c>
      <c r="H363" s="11">
        <v>500</v>
      </c>
    </row>
    <row r="364" spans="1:8" x14ac:dyDescent="0.25">
      <c r="A364" s="14" t="s">
        <v>1065</v>
      </c>
      <c r="B364" s="21" t="s">
        <v>1066</v>
      </c>
      <c r="C364" s="22" t="s">
        <v>2543</v>
      </c>
      <c r="D364" s="27">
        <f t="shared" si="6"/>
        <v>1000</v>
      </c>
      <c r="E364" s="28">
        <v>0</v>
      </c>
      <c r="F364" s="28">
        <v>0</v>
      </c>
      <c r="G364" s="28">
        <v>0</v>
      </c>
      <c r="H364" s="11">
        <v>1000</v>
      </c>
    </row>
    <row r="365" spans="1:8" x14ac:dyDescent="0.25">
      <c r="A365" s="14" t="s">
        <v>1067</v>
      </c>
      <c r="B365" s="21" t="s">
        <v>2544</v>
      </c>
      <c r="C365" s="22" t="s">
        <v>2543</v>
      </c>
      <c r="D365" s="27">
        <f t="shared" si="6"/>
        <v>1000</v>
      </c>
      <c r="E365" s="28">
        <v>0</v>
      </c>
      <c r="F365" s="28">
        <v>0</v>
      </c>
      <c r="G365" s="28">
        <v>0</v>
      </c>
      <c r="H365" s="11">
        <v>1000</v>
      </c>
    </row>
    <row r="366" spans="1:8" x14ac:dyDescent="0.25">
      <c r="A366" s="14" t="s">
        <v>1068</v>
      </c>
      <c r="B366" s="21" t="s">
        <v>2545</v>
      </c>
      <c r="C366" s="22" t="s">
        <v>2547</v>
      </c>
      <c r="D366" s="27">
        <f t="shared" si="6"/>
        <v>3500</v>
      </c>
      <c r="E366" s="28">
        <v>0</v>
      </c>
      <c r="F366" s="28">
        <v>0</v>
      </c>
      <c r="G366" s="28">
        <v>0</v>
      </c>
      <c r="H366" s="11">
        <v>3500</v>
      </c>
    </row>
    <row r="367" spans="1:8" x14ac:dyDescent="0.25">
      <c r="A367" s="14" t="s">
        <v>1069</v>
      </c>
      <c r="B367" s="21" t="s">
        <v>1070</v>
      </c>
      <c r="C367" s="22" t="s">
        <v>2547</v>
      </c>
      <c r="D367" s="27">
        <f t="shared" si="6"/>
        <v>3500</v>
      </c>
      <c r="E367" s="28">
        <v>0</v>
      </c>
      <c r="F367" s="28">
        <v>0</v>
      </c>
      <c r="G367" s="28">
        <v>0</v>
      </c>
      <c r="H367" s="11">
        <v>3500</v>
      </c>
    </row>
    <row r="368" spans="1:8" x14ac:dyDescent="0.25">
      <c r="A368" s="14" t="s">
        <v>1071</v>
      </c>
      <c r="B368" s="21" t="s">
        <v>2548</v>
      </c>
      <c r="C368" s="22" t="s">
        <v>2550</v>
      </c>
      <c r="D368" s="27">
        <f t="shared" si="6"/>
        <v>1500</v>
      </c>
      <c r="E368" s="28">
        <v>0</v>
      </c>
      <c r="F368" s="28">
        <v>0</v>
      </c>
      <c r="G368" s="28">
        <v>0</v>
      </c>
      <c r="H368" s="11">
        <v>1500</v>
      </c>
    </row>
    <row r="369" spans="1:8" x14ac:dyDescent="0.25">
      <c r="A369" s="14" t="s">
        <v>1072</v>
      </c>
      <c r="B369" s="21" t="s">
        <v>1073</v>
      </c>
      <c r="C369" s="22" t="s">
        <v>2550</v>
      </c>
      <c r="D369" s="27">
        <f t="shared" si="6"/>
        <v>1500</v>
      </c>
      <c r="E369" s="28">
        <v>0</v>
      </c>
      <c r="F369" s="28">
        <v>0</v>
      </c>
      <c r="G369" s="28">
        <v>0</v>
      </c>
      <c r="H369" s="11">
        <v>1500</v>
      </c>
    </row>
    <row r="370" spans="1:8" x14ac:dyDescent="0.25">
      <c r="A370" s="14" t="s">
        <v>1074</v>
      </c>
      <c r="B370" s="21" t="s">
        <v>2551</v>
      </c>
      <c r="C370" s="22" t="s">
        <v>2553</v>
      </c>
      <c r="D370" s="27">
        <f t="shared" si="6"/>
        <v>2000</v>
      </c>
      <c r="E370" s="28">
        <v>0</v>
      </c>
      <c r="F370" s="28">
        <v>0</v>
      </c>
      <c r="G370" s="28">
        <v>0</v>
      </c>
      <c r="H370" s="11">
        <v>2000</v>
      </c>
    </row>
    <row r="371" spans="1:8" x14ac:dyDescent="0.25">
      <c r="A371" s="14" t="s">
        <v>1075</v>
      </c>
      <c r="B371" s="21" t="s">
        <v>1076</v>
      </c>
      <c r="C371" s="22" t="s">
        <v>2553</v>
      </c>
      <c r="D371" s="27">
        <f t="shared" si="6"/>
        <v>2000</v>
      </c>
      <c r="E371" s="28">
        <v>0</v>
      </c>
      <c r="F371" s="28">
        <v>0</v>
      </c>
      <c r="G371" s="28">
        <v>0</v>
      </c>
      <c r="H371" s="11">
        <v>2000</v>
      </c>
    </row>
    <row r="372" spans="1:8" x14ac:dyDescent="0.25">
      <c r="A372" s="14" t="s">
        <v>1077</v>
      </c>
      <c r="B372" s="21" t="s">
        <v>923</v>
      </c>
      <c r="C372" s="22" t="s">
        <v>2554</v>
      </c>
      <c r="D372" s="27">
        <f t="shared" si="6"/>
        <v>5000</v>
      </c>
      <c r="E372" s="28">
        <v>0</v>
      </c>
      <c r="F372" s="28">
        <v>0</v>
      </c>
      <c r="G372" s="28">
        <v>0</v>
      </c>
      <c r="H372" s="11">
        <v>5000</v>
      </c>
    </row>
    <row r="373" spans="1:8" x14ac:dyDescent="0.25">
      <c r="A373" s="14" t="s">
        <v>1078</v>
      </c>
      <c r="B373" s="21" t="s">
        <v>789</v>
      </c>
      <c r="C373" s="22" t="s">
        <v>2554</v>
      </c>
      <c r="D373" s="27">
        <f t="shared" si="6"/>
        <v>5000</v>
      </c>
      <c r="E373" s="28">
        <v>0</v>
      </c>
      <c r="F373" s="28">
        <v>0</v>
      </c>
      <c r="G373" s="28">
        <v>0</v>
      </c>
      <c r="H373" s="11">
        <v>5000</v>
      </c>
    </row>
    <row r="374" spans="1:8" x14ac:dyDescent="0.25">
      <c r="A374" s="14" t="s">
        <v>1079</v>
      </c>
      <c r="B374" s="21" t="s">
        <v>1185</v>
      </c>
      <c r="C374" s="22" t="s">
        <v>2555</v>
      </c>
      <c r="D374" s="27">
        <f t="shared" si="6"/>
        <v>8000</v>
      </c>
      <c r="E374" s="28">
        <v>0</v>
      </c>
      <c r="F374" s="28">
        <v>0</v>
      </c>
      <c r="G374" s="28">
        <v>0</v>
      </c>
      <c r="H374" s="11">
        <v>8000</v>
      </c>
    </row>
    <row r="375" spans="1:8" x14ac:dyDescent="0.25">
      <c r="A375" s="14" t="s">
        <v>1080</v>
      </c>
      <c r="B375" s="21" t="s">
        <v>874</v>
      </c>
      <c r="C375" s="22" t="s">
        <v>2555</v>
      </c>
      <c r="D375" s="27">
        <f t="shared" si="6"/>
        <v>8000</v>
      </c>
      <c r="E375" s="28">
        <v>0</v>
      </c>
      <c r="F375" s="28">
        <v>0</v>
      </c>
      <c r="G375" s="28">
        <v>0</v>
      </c>
      <c r="H375" s="11">
        <v>8000</v>
      </c>
    </row>
    <row r="376" spans="1:8" x14ac:dyDescent="0.25">
      <c r="A376" s="14" t="s">
        <v>1081</v>
      </c>
      <c r="B376" s="21" t="s">
        <v>1259</v>
      </c>
      <c r="C376" s="22" t="s">
        <v>2556</v>
      </c>
      <c r="D376" s="27">
        <f t="shared" si="6"/>
        <v>15000</v>
      </c>
      <c r="E376" s="28">
        <v>0</v>
      </c>
      <c r="F376" s="28">
        <v>0</v>
      </c>
      <c r="G376" s="28">
        <v>0</v>
      </c>
      <c r="H376" s="11">
        <v>15000</v>
      </c>
    </row>
    <row r="377" spans="1:8" x14ac:dyDescent="0.25">
      <c r="A377" s="14" t="s">
        <v>1082</v>
      </c>
      <c r="B377" s="21" t="s">
        <v>1083</v>
      </c>
      <c r="C377" s="22" t="s">
        <v>2556</v>
      </c>
      <c r="D377" s="27">
        <f t="shared" si="6"/>
        <v>15000</v>
      </c>
      <c r="E377" s="28">
        <v>0</v>
      </c>
      <c r="F377" s="28">
        <v>0</v>
      </c>
      <c r="G377" s="28">
        <v>0</v>
      </c>
      <c r="H377" s="11">
        <v>15000</v>
      </c>
    </row>
    <row r="378" spans="1:8" x14ac:dyDescent="0.25">
      <c r="A378" s="14" t="s">
        <v>3714</v>
      </c>
      <c r="B378" s="21" t="s">
        <v>3715</v>
      </c>
      <c r="C378" s="22" t="s">
        <v>2547</v>
      </c>
      <c r="D378" s="27">
        <f t="shared" si="6"/>
        <v>2000</v>
      </c>
      <c r="E378" s="28">
        <v>0</v>
      </c>
      <c r="F378" s="28">
        <v>0</v>
      </c>
      <c r="G378" s="28">
        <v>0</v>
      </c>
      <c r="H378" s="11">
        <v>2000</v>
      </c>
    </row>
    <row r="379" spans="1:8" x14ac:dyDescent="0.25">
      <c r="A379" s="14" t="s">
        <v>3716</v>
      </c>
      <c r="B379" s="21" t="s">
        <v>3717</v>
      </c>
      <c r="C379" s="22" t="s">
        <v>2547</v>
      </c>
      <c r="D379" s="27">
        <f t="shared" si="6"/>
        <v>2000</v>
      </c>
      <c r="E379" s="28">
        <v>0</v>
      </c>
      <c r="F379" s="28">
        <v>0</v>
      </c>
      <c r="G379" s="28">
        <v>0</v>
      </c>
      <c r="H379" s="11">
        <v>2000</v>
      </c>
    </row>
    <row r="380" spans="1:8" x14ac:dyDescent="0.25">
      <c r="A380" s="14" t="s">
        <v>3718</v>
      </c>
      <c r="B380" s="21" t="s">
        <v>3719</v>
      </c>
      <c r="C380" s="22" t="s">
        <v>2550</v>
      </c>
      <c r="D380" s="27">
        <f t="shared" si="6"/>
        <v>1200</v>
      </c>
      <c r="E380" s="28">
        <v>0</v>
      </c>
      <c r="F380" s="28">
        <v>0</v>
      </c>
      <c r="G380" s="28">
        <v>0</v>
      </c>
      <c r="H380" s="11">
        <v>1200</v>
      </c>
    </row>
    <row r="381" spans="1:8" x14ac:dyDescent="0.25">
      <c r="A381" s="14" t="s">
        <v>3720</v>
      </c>
      <c r="B381" s="21" t="s">
        <v>3721</v>
      </c>
      <c r="C381" s="22" t="s">
        <v>2550</v>
      </c>
      <c r="D381" s="27">
        <f t="shared" si="6"/>
        <v>1200</v>
      </c>
      <c r="E381" s="28">
        <v>0</v>
      </c>
      <c r="F381" s="28">
        <v>0</v>
      </c>
      <c r="G381" s="28">
        <v>0</v>
      </c>
      <c r="H381" s="11">
        <v>1200</v>
      </c>
    </row>
    <row r="382" spans="1:8" x14ac:dyDescent="0.25">
      <c r="A382" s="14" t="s">
        <v>3722</v>
      </c>
      <c r="B382" s="21" t="s">
        <v>923</v>
      </c>
      <c r="C382" s="22" t="s">
        <v>2554</v>
      </c>
      <c r="D382" s="27">
        <f t="shared" si="6"/>
        <v>4000</v>
      </c>
      <c r="E382" s="28">
        <v>0</v>
      </c>
      <c r="F382" s="28">
        <v>0</v>
      </c>
      <c r="G382" s="28">
        <v>0</v>
      </c>
      <c r="H382" s="11">
        <v>4000</v>
      </c>
    </row>
    <row r="383" spans="1:8" x14ac:dyDescent="0.25">
      <c r="A383" s="14" t="s">
        <v>3723</v>
      </c>
      <c r="B383" s="21" t="s">
        <v>789</v>
      </c>
      <c r="C383" s="22" t="s">
        <v>2554</v>
      </c>
      <c r="D383" s="27">
        <f t="shared" si="6"/>
        <v>4000</v>
      </c>
      <c r="E383" s="28">
        <v>0</v>
      </c>
      <c r="F383" s="28">
        <v>0</v>
      </c>
      <c r="G383" s="28">
        <v>0</v>
      </c>
      <c r="H383" s="11">
        <v>4000</v>
      </c>
    </row>
    <row r="384" spans="1:8" x14ac:dyDescent="0.25">
      <c r="A384" s="14" t="s">
        <v>1084</v>
      </c>
      <c r="B384" s="21" t="s">
        <v>2557</v>
      </c>
      <c r="C384" s="22" t="s">
        <v>2559</v>
      </c>
      <c r="D384" s="27">
        <f t="shared" si="6"/>
        <v>500</v>
      </c>
      <c r="E384" s="28">
        <v>0</v>
      </c>
      <c r="F384" s="28">
        <v>0</v>
      </c>
      <c r="G384" s="28">
        <v>0</v>
      </c>
      <c r="H384" s="11">
        <v>500</v>
      </c>
    </row>
    <row r="385" spans="1:8" x14ac:dyDescent="0.25">
      <c r="A385" s="14" t="s">
        <v>1085</v>
      </c>
      <c r="B385" s="21" t="s">
        <v>1086</v>
      </c>
      <c r="C385" s="22" t="s">
        <v>2559</v>
      </c>
      <c r="D385" s="27">
        <f t="shared" si="6"/>
        <v>500</v>
      </c>
      <c r="E385" s="28">
        <v>0</v>
      </c>
      <c r="F385" s="28">
        <v>0</v>
      </c>
      <c r="G385" s="28">
        <v>0</v>
      </c>
      <c r="H385" s="11">
        <v>500</v>
      </c>
    </row>
    <row r="386" spans="1:8" x14ac:dyDescent="0.25">
      <c r="A386" s="14" t="s">
        <v>1087</v>
      </c>
      <c r="B386" s="21" t="s">
        <v>1088</v>
      </c>
      <c r="C386" s="22" t="s">
        <v>2561</v>
      </c>
      <c r="D386" s="27">
        <f t="shared" si="6"/>
        <v>150</v>
      </c>
      <c r="E386" s="28">
        <v>0</v>
      </c>
      <c r="F386" s="28">
        <v>0</v>
      </c>
      <c r="G386" s="28">
        <v>0</v>
      </c>
      <c r="H386" s="11">
        <v>150</v>
      </c>
    </row>
    <row r="387" spans="1:8" x14ac:dyDescent="0.25">
      <c r="A387" s="14" t="s">
        <v>1089</v>
      </c>
      <c r="B387" s="21" t="s">
        <v>1090</v>
      </c>
      <c r="C387" s="22" t="s">
        <v>2562</v>
      </c>
      <c r="D387" s="27">
        <f t="shared" si="6"/>
        <v>300</v>
      </c>
      <c r="E387" s="28">
        <v>0</v>
      </c>
      <c r="F387" s="28">
        <v>0</v>
      </c>
      <c r="G387" s="28">
        <v>0</v>
      </c>
      <c r="H387" s="11">
        <v>300</v>
      </c>
    </row>
    <row r="388" spans="1:8" x14ac:dyDescent="0.25">
      <c r="A388" s="14" t="s">
        <v>1091</v>
      </c>
      <c r="B388" s="21" t="s">
        <v>1092</v>
      </c>
      <c r="C388" s="22" t="s">
        <v>2561</v>
      </c>
      <c r="D388" s="27">
        <f t="shared" si="6"/>
        <v>150</v>
      </c>
      <c r="E388" s="28">
        <v>0</v>
      </c>
      <c r="F388" s="28">
        <v>0</v>
      </c>
      <c r="G388" s="28">
        <v>0</v>
      </c>
      <c r="H388" s="11">
        <v>150</v>
      </c>
    </row>
    <row r="389" spans="1:8" x14ac:dyDescent="0.25">
      <c r="A389" s="14" t="s">
        <v>1093</v>
      </c>
      <c r="B389" s="21" t="s">
        <v>1094</v>
      </c>
      <c r="C389" s="22" t="s">
        <v>2562</v>
      </c>
      <c r="D389" s="27">
        <f t="shared" si="6"/>
        <v>300</v>
      </c>
      <c r="E389" s="28">
        <v>0</v>
      </c>
      <c r="F389" s="28">
        <v>0</v>
      </c>
      <c r="G389" s="28">
        <v>0</v>
      </c>
      <c r="H389" s="11">
        <v>300</v>
      </c>
    </row>
    <row r="390" spans="1:8" x14ac:dyDescent="0.25">
      <c r="A390" s="14" t="s">
        <v>1095</v>
      </c>
      <c r="B390" s="21" t="s">
        <v>2563</v>
      </c>
      <c r="C390" s="22" t="s">
        <v>2565</v>
      </c>
      <c r="D390" s="27">
        <f t="shared" si="6"/>
        <v>300</v>
      </c>
      <c r="E390" s="28">
        <v>0</v>
      </c>
      <c r="F390" s="28">
        <v>0</v>
      </c>
      <c r="G390" s="28">
        <v>0</v>
      </c>
      <c r="H390" s="11">
        <v>300</v>
      </c>
    </row>
    <row r="391" spans="1:8" x14ac:dyDescent="0.25">
      <c r="A391" s="14" t="s">
        <v>1096</v>
      </c>
      <c r="B391" s="21" t="s">
        <v>1097</v>
      </c>
      <c r="C391" s="22" t="s">
        <v>2565</v>
      </c>
      <c r="D391" s="27">
        <f t="shared" si="6"/>
        <v>300</v>
      </c>
      <c r="E391" s="28">
        <v>0</v>
      </c>
      <c r="F391" s="28">
        <v>0</v>
      </c>
      <c r="G391" s="28">
        <v>0</v>
      </c>
      <c r="H391" s="11">
        <v>300</v>
      </c>
    </row>
    <row r="392" spans="1:8" x14ac:dyDescent="0.25">
      <c r="A392" s="14" t="s">
        <v>1098</v>
      </c>
      <c r="B392" s="21" t="s">
        <v>1099</v>
      </c>
      <c r="C392" s="22" t="s">
        <v>2567</v>
      </c>
      <c r="D392" s="27">
        <f t="shared" si="6"/>
        <v>50</v>
      </c>
      <c r="E392" s="28">
        <v>0</v>
      </c>
      <c r="F392" s="28">
        <v>0</v>
      </c>
      <c r="G392" s="28">
        <v>0</v>
      </c>
      <c r="H392" s="11">
        <v>50</v>
      </c>
    </row>
    <row r="393" spans="1:8" x14ac:dyDescent="0.25">
      <c r="A393" s="14" t="s">
        <v>1100</v>
      </c>
      <c r="B393" s="21" t="s">
        <v>1101</v>
      </c>
      <c r="C393" s="22" t="s">
        <v>2568</v>
      </c>
      <c r="D393" s="27">
        <f t="shared" si="6"/>
        <v>250</v>
      </c>
      <c r="E393" s="28">
        <v>0</v>
      </c>
      <c r="F393" s="28">
        <v>0</v>
      </c>
      <c r="G393" s="28">
        <v>0</v>
      </c>
      <c r="H393" s="11">
        <v>250</v>
      </c>
    </row>
    <row r="394" spans="1:8" x14ac:dyDescent="0.25">
      <c r="A394" s="14" t="s">
        <v>1102</v>
      </c>
      <c r="B394" s="21" t="s">
        <v>1103</v>
      </c>
      <c r="C394" s="22" t="s">
        <v>2567</v>
      </c>
      <c r="D394" s="27">
        <f t="shared" si="6"/>
        <v>50</v>
      </c>
      <c r="E394" s="28">
        <v>0</v>
      </c>
      <c r="F394" s="28">
        <v>0</v>
      </c>
      <c r="G394" s="28">
        <v>0</v>
      </c>
      <c r="H394" s="11">
        <v>50</v>
      </c>
    </row>
    <row r="395" spans="1:8" x14ac:dyDescent="0.25">
      <c r="A395" s="14" t="s">
        <v>1104</v>
      </c>
      <c r="B395" s="21" t="s">
        <v>1105</v>
      </c>
      <c r="C395" s="22" t="s">
        <v>2568</v>
      </c>
      <c r="D395" s="27">
        <f t="shared" si="6"/>
        <v>250</v>
      </c>
      <c r="E395" s="28">
        <v>0</v>
      </c>
      <c r="F395" s="28">
        <v>0</v>
      </c>
      <c r="G395" s="28">
        <v>0</v>
      </c>
      <c r="H395" s="11">
        <v>250</v>
      </c>
    </row>
    <row r="396" spans="1:8" x14ac:dyDescent="0.25">
      <c r="A396" s="14" t="s">
        <v>1106</v>
      </c>
      <c r="B396" s="21" t="s">
        <v>2569</v>
      </c>
      <c r="C396" s="22" t="s">
        <v>2571</v>
      </c>
      <c r="D396" s="27">
        <f t="shared" ref="D396:D459" si="7">E396+F396+H396</f>
        <v>500</v>
      </c>
      <c r="E396" s="28">
        <v>0</v>
      </c>
      <c r="F396" s="28">
        <v>0</v>
      </c>
      <c r="G396" s="28">
        <v>0</v>
      </c>
      <c r="H396" s="11">
        <v>500</v>
      </c>
    </row>
    <row r="397" spans="1:8" x14ac:dyDescent="0.25">
      <c r="A397" s="14" t="s">
        <v>1107</v>
      </c>
      <c r="B397" s="21" t="s">
        <v>1108</v>
      </c>
      <c r="C397" s="22" t="s">
        <v>2571</v>
      </c>
      <c r="D397" s="27">
        <f t="shared" si="7"/>
        <v>500</v>
      </c>
      <c r="E397" s="28">
        <v>0</v>
      </c>
      <c r="F397" s="28">
        <v>0</v>
      </c>
      <c r="G397" s="28">
        <v>0</v>
      </c>
      <c r="H397" s="11">
        <v>500</v>
      </c>
    </row>
    <row r="398" spans="1:8" x14ac:dyDescent="0.25">
      <c r="A398" s="14" t="s">
        <v>1109</v>
      </c>
      <c r="B398" s="21" t="s">
        <v>2572</v>
      </c>
      <c r="C398" s="22" t="s">
        <v>2574</v>
      </c>
      <c r="D398" s="27">
        <f t="shared" si="7"/>
        <v>500</v>
      </c>
      <c r="E398" s="28">
        <v>0</v>
      </c>
      <c r="F398" s="28">
        <v>0</v>
      </c>
      <c r="G398" s="28">
        <v>0</v>
      </c>
      <c r="H398" s="11">
        <v>500</v>
      </c>
    </row>
    <row r="399" spans="1:8" x14ac:dyDescent="0.25">
      <c r="A399" s="14" t="s">
        <v>1110</v>
      </c>
      <c r="B399" s="21" t="s">
        <v>1111</v>
      </c>
      <c r="C399" s="22" t="s">
        <v>2574</v>
      </c>
      <c r="D399" s="27">
        <f t="shared" si="7"/>
        <v>500</v>
      </c>
      <c r="E399" s="28">
        <v>0</v>
      </c>
      <c r="F399" s="28">
        <v>0</v>
      </c>
      <c r="G399" s="28">
        <v>0</v>
      </c>
      <c r="H399" s="11">
        <v>500</v>
      </c>
    </row>
    <row r="400" spans="1:8" x14ac:dyDescent="0.25">
      <c r="A400" s="14" t="s">
        <v>1112</v>
      </c>
      <c r="B400" s="21" t="s">
        <v>2575</v>
      </c>
      <c r="C400" s="22" t="s">
        <v>2577</v>
      </c>
      <c r="D400" s="27">
        <f t="shared" si="7"/>
        <v>500</v>
      </c>
      <c r="E400" s="28">
        <v>0</v>
      </c>
      <c r="F400" s="28">
        <v>0</v>
      </c>
      <c r="G400" s="28">
        <v>0</v>
      </c>
      <c r="H400" s="11">
        <v>500</v>
      </c>
    </row>
    <row r="401" spans="1:8" x14ac:dyDescent="0.25">
      <c r="A401" s="14" t="s">
        <v>1113</v>
      </c>
      <c r="B401" s="21" t="s">
        <v>1114</v>
      </c>
      <c r="C401" s="22" t="s">
        <v>2577</v>
      </c>
      <c r="D401" s="27">
        <f t="shared" si="7"/>
        <v>500</v>
      </c>
      <c r="E401" s="28">
        <v>0</v>
      </c>
      <c r="F401" s="28">
        <v>0</v>
      </c>
      <c r="G401" s="28">
        <v>0</v>
      </c>
      <c r="H401" s="11">
        <v>500</v>
      </c>
    </row>
    <row r="402" spans="1:8" x14ac:dyDescent="0.25">
      <c r="A402" s="14" t="s">
        <v>1115</v>
      </c>
      <c r="B402" s="21" t="s">
        <v>2578</v>
      </c>
      <c r="C402" s="22" t="s">
        <v>2580</v>
      </c>
      <c r="D402" s="27">
        <f t="shared" si="7"/>
        <v>500</v>
      </c>
      <c r="E402" s="28">
        <v>0</v>
      </c>
      <c r="F402" s="28">
        <v>0</v>
      </c>
      <c r="G402" s="28">
        <v>0</v>
      </c>
      <c r="H402" s="11">
        <v>500</v>
      </c>
    </row>
    <row r="403" spans="1:8" x14ac:dyDescent="0.25">
      <c r="A403" s="14" t="s">
        <v>1116</v>
      </c>
      <c r="B403" s="21" t="s">
        <v>1117</v>
      </c>
      <c r="C403" s="22" t="s">
        <v>2580</v>
      </c>
      <c r="D403" s="27">
        <f t="shared" si="7"/>
        <v>500</v>
      </c>
      <c r="E403" s="28">
        <v>0</v>
      </c>
      <c r="F403" s="28">
        <v>0</v>
      </c>
      <c r="G403" s="28">
        <v>0</v>
      </c>
      <c r="H403" s="11">
        <v>500</v>
      </c>
    </row>
    <row r="404" spans="1:8" x14ac:dyDescent="0.25">
      <c r="A404" s="14" t="s">
        <v>1118</v>
      </c>
      <c r="B404" s="21" t="s">
        <v>923</v>
      </c>
      <c r="C404" s="22" t="s">
        <v>2581</v>
      </c>
      <c r="D404" s="27">
        <f t="shared" si="7"/>
        <v>1500</v>
      </c>
      <c r="E404" s="28">
        <v>0</v>
      </c>
      <c r="F404" s="28">
        <v>0</v>
      </c>
      <c r="G404" s="28">
        <v>0</v>
      </c>
      <c r="H404" s="11">
        <v>1500</v>
      </c>
    </row>
    <row r="405" spans="1:8" x14ac:dyDescent="0.25">
      <c r="A405" s="14" t="s">
        <v>1119</v>
      </c>
      <c r="B405" s="21" t="s">
        <v>789</v>
      </c>
      <c r="C405" s="22" t="s">
        <v>2581</v>
      </c>
      <c r="D405" s="27">
        <f t="shared" si="7"/>
        <v>1500</v>
      </c>
      <c r="E405" s="28">
        <v>0</v>
      </c>
      <c r="F405" s="28">
        <v>0</v>
      </c>
      <c r="G405" s="28">
        <v>0</v>
      </c>
      <c r="H405" s="11">
        <v>1500</v>
      </c>
    </row>
    <row r="406" spans="1:8" x14ac:dyDescent="0.25">
      <c r="A406" s="14" t="s">
        <v>1120</v>
      </c>
      <c r="B406" s="21" t="s">
        <v>2557</v>
      </c>
      <c r="C406" s="22" t="s">
        <v>2582</v>
      </c>
      <c r="D406" s="27">
        <f t="shared" si="7"/>
        <v>2000</v>
      </c>
      <c r="E406" s="28">
        <v>0</v>
      </c>
      <c r="F406" s="28">
        <v>0</v>
      </c>
      <c r="G406" s="28">
        <v>0</v>
      </c>
      <c r="H406" s="11">
        <v>2000</v>
      </c>
    </row>
    <row r="407" spans="1:8" x14ac:dyDescent="0.25">
      <c r="A407" s="14" t="s">
        <v>1121</v>
      </c>
      <c r="B407" s="21" t="s">
        <v>1086</v>
      </c>
      <c r="C407" s="22" t="s">
        <v>2582</v>
      </c>
      <c r="D407" s="27">
        <f t="shared" si="7"/>
        <v>2000</v>
      </c>
      <c r="E407" s="28">
        <v>0</v>
      </c>
      <c r="F407" s="28">
        <v>0</v>
      </c>
      <c r="G407" s="28">
        <v>0</v>
      </c>
      <c r="H407" s="11">
        <v>2000</v>
      </c>
    </row>
    <row r="408" spans="1:8" x14ac:dyDescent="0.25">
      <c r="A408" s="14" t="s">
        <v>1122</v>
      </c>
      <c r="B408" s="21" t="s">
        <v>1088</v>
      </c>
      <c r="C408" s="22" t="s">
        <v>2583</v>
      </c>
      <c r="D408" s="27">
        <f t="shared" si="7"/>
        <v>150</v>
      </c>
      <c r="E408" s="28">
        <v>0</v>
      </c>
      <c r="F408" s="28">
        <v>0</v>
      </c>
      <c r="G408" s="28">
        <v>0</v>
      </c>
      <c r="H408" s="11">
        <v>150</v>
      </c>
    </row>
    <row r="409" spans="1:8" x14ac:dyDescent="0.25">
      <c r="A409" s="14" t="s">
        <v>1123</v>
      </c>
      <c r="B409" s="21" t="s">
        <v>1090</v>
      </c>
      <c r="C409" s="22" t="s">
        <v>2584</v>
      </c>
      <c r="D409" s="27">
        <f t="shared" si="7"/>
        <v>300</v>
      </c>
      <c r="E409" s="28">
        <v>0</v>
      </c>
      <c r="F409" s="28">
        <v>0</v>
      </c>
      <c r="G409" s="28">
        <v>0</v>
      </c>
      <c r="H409" s="11">
        <v>300</v>
      </c>
    </row>
    <row r="410" spans="1:8" x14ac:dyDescent="0.25">
      <c r="A410" s="14" t="s">
        <v>1124</v>
      </c>
      <c r="B410" s="21" t="s">
        <v>1092</v>
      </c>
      <c r="C410" s="22" t="s">
        <v>2583</v>
      </c>
      <c r="D410" s="27">
        <f t="shared" si="7"/>
        <v>150</v>
      </c>
      <c r="E410" s="28">
        <v>0</v>
      </c>
      <c r="F410" s="28">
        <v>0</v>
      </c>
      <c r="G410" s="28">
        <v>0</v>
      </c>
      <c r="H410" s="11">
        <v>150</v>
      </c>
    </row>
    <row r="411" spans="1:8" x14ac:dyDescent="0.25">
      <c r="A411" s="14" t="s">
        <v>1125</v>
      </c>
      <c r="B411" s="21" t="s">
        <v>1094</v>
      </c>
      <c r="C411" s="22" t="s">
        <v>2584</v>
      </c>
      <c r="D411" s="27">
        <f t="shared" si="7"/>
        <v>300</v>
      </c>
      <c r="E411" s="28">
        <v>0</v>
      </c>
      <c r="F411" s="28">
        <v>0</v>
      </c>
      <c r="G411" s="28">
        <v>0</v>
      </c>
      <c r="H411" s="11">
        <v>300</v>
      </c>
    </row>
    <row r="412" spans="1:8" x14ac:dyDescent="0.25">
      <c r="A412" s="14" t="s">
        <v>1126</v>
      </c>
      <c r="B412" s="21" t="s">
        <v>2563</v>
      </c>
      <c r="C412" s="22" t="s">
        <v>2585</v>
      </c>
      <c r="D412" s="27">
        <f t="shared" si="7"/>
        <v>700</v>
      </c>
      <c r="E412" s="28">
        <v>0</v>
      </c>
      <c r="F412" s="28">
        <v>0</v>
      </c>
      <c r="G412" s="28">
        <v>0</v>
      </c>
      <c r="H412" s="11">
        <v>700</v>
      </c>
    </row>
    <row r="413" spans="1:8" x14ac:dyDescent="0.25">
      <c r="A413" s="14" t="s">
        <v>1127</v>
      </c>
      <c r="B413" s="21" t="s">
        <v>1097</v>
      </c>
      <c r="C413" s="22" t="s">
        <v>2585</v>
      </c>
      <c r="D413" s="27">
        <f t="shared" si="7"/>
        <v>700</v>
      </c>
      <c r="E413" s="28">
        <v>0</v>
      </c>
      <c r="F413" s="28">
        <v>0</v>
      </c>
      <c r="G413" s="28">
        <v>0</v>
      </c>
      <c r="H413" s="11">
        <v>700</v>
      </c>
    </row>
    <row r="414" spans="1:8" x14ac:dyDescent="0.25">
      <c r="A414" s="14" t="s">
        <v>1128</v>
      </c>
      <c r="B414" s="21" t="s">
        <v>1099</v>
      </c>
      <c r="C414" s="22" t="s">
        <v>2586</v>
      </c>
      <c r="D414" s="27">
        <f t="shared" si="7"/>
        <v>50</v>
      </c>
      <c r="E414" s="28">
        <v>0</v>
      </c>
      <c r="F414" s="28">
        <v>0</v>
      </c>
      <c r="G414" s="28">
        <v>0</v>
      </c>
      <c r="H414" s="11">
        <v>50</v>
      </c>
    </row>
    <row r="415" spans="1:8" x14ac:dyDescent="0.25">
      <c r="A415" s="14" t="s">
        <v>1129</v>
      </c>
      <c r="B415" s="21" t="s">
        <v>1101</v>
      </c>
      <c r="C415" s="22" t="s">
        <v>2587</v>
      </c>
      <c r="D415" s="27">
        <f t="shared" si="7"/>
        <v>250</v>
      </c>
      <c r="E415" s="28">
        <v>0</v>
      </c>
      <c r="F415" s="28">
        <v>0</v>
      </c>
      <c r="G415" s="28">
        <v>0</v>
      </c>
      <c r="H415" s="11">
        <v>250</v>
      </c>
    </row>
    <row r="416" spans="1:8" x14ac:dyDescent="0.25">
      <c r="A416" s="14" t="s">
        <v>1130</v>
      </c>
      <c r="B416" s="21" t="s">
        <v>1103</v>
      </c>
      <c r="C416" s="22" t="s">
        <v>2586</v>
      </c>
      <c r="D416" s="27">
        <f t="shared" si="7"/>
        <v>50</v>
      </c>
      <c r="E416" s="28">
        <v>0</v>
      </c>
      <c r="F416" s="28">
        <v>0</v>
      </c>
      <c r="G416" s="28">
        <v>0</v>
      </c>
      <c r="H416" s="11">
        <v>50</v>
      </c>
    </row>
    <row r="417" spans="1:8" x14ac:dyDescent="0.25">
      <c r="A417" s="14" t="s">
        <v>1131</v>
      </c>
      <c r="B417" s="21" t="s">
        <v>1105</v>
      </c>
      <c r="C417" s="22" t="s">
        <v>2587</v>
      </c>
      <c r="D417" s="27">
        <f t="shared" si="7"/>
        <v>250</v>
      </c>
      <c r="E417" s="28">
        <v>0</v>
      </c>
      <c r="F417" s="28">
        <v>0</v>
      </c>
      <c r="G417" s="28">
        <v>0</v>
      </c>
      <c r="H417" s="11">
        <v>250</v>
      </c>
    </row>
    <row r="418" spans="1:8" x14ac:dyDescent="0.25">
      <c r="A418" s="14" t="s">
        <v>1132</v>
      </c>
      <c r="B418" s="21" t="s">
        <v>2569</v>
      </c>
      <c r="C418" s="22" t="s">
        <v>2588</v>
      </c>
      <c r="D418" s="27">
        <f t="shared" si="7"/>
        <v>500</v>
      </c>
      <c r="E418" s="28">
        <v>0</v>
      </c>
      <c r="F418" s="28">
        <v>0</v>
      </c>
      <c r="G418" s="28">
        <v>0</v>
      </c>
      <c r="H418" s="11">
        <v>500</v>
      </c>
    </row>
    <row r="419" spans="1:8" x14ac:dyDescent="0.25">
      <c r="A419" s="14" t="s">
        <v>1133</v>
      </c>
      <c r="B419" s="21" t="s">
        <v>1108</v>
      </c>
      <c r="C419" s="22" t="s">
        <v>2588</v>
      </c>
      <c r="D419" s="27">
        <f t="shared" si="7"/>
        <v>500</v>
      </c>
      <c r="E419" s="28">
        <v>0</v>
      </c>
      <c r="F419" s="28">
        <v>0</v>
      </c>
      <c r="G419" s="28">
        <v>0</v>
      </c>
      <c r="H419" s="11">
        <v>500</v>
      </c>
    </row>
    <row r="420" spans="1:8" x14ac:dyDescent="0.25">
      <c r="A420" s="14" t="s">
        <v>1134</v>
      </c>
      <c r="B420" s="21" t="s">
        <v>2572</v>
      </c>
      <c r="C420" s="22" t="s">
        <v>2589</v>
      </c>
      <c r="D420" s="27">
        <f t="shared" si="7"/>
        <v>300</v>
      </c>
      <c r="E420" s="28">
        <v>0</v>
      </c>
      <c r="F420" s="28">
        <v>0</v>
      </c>
      <c r="G420" s="28">
        <v>0</v>
      </c>
      <c r="H420" s="11">
        <v>300</v>
      </c>
    </row>
    <row r="421" spans="1:8" x14ac:dyDescent="0.25">
      <c r="A421" s="14" t="s">
        <v>1135</v>
      </c>
      <c r="B421" s="21" t="s">
        <v>1111</v>
      </c>
      <c r="C421" s="22" t="s">
        <v>2589</v>
      </c>
      <c r="D421" s="27">
        <f t="shared" si="7"/>
        <v>300</v>
      </c>
      <c r="E421" s="28">
        <v>0</v>
      </c>
      <c r="F421" s="28">
        <v>0</v>
      </c>
      <c r="G421" s="28">
        <v>0</v>
      </c>
      <c r="H421" s="11">
        <v>300</v>
      </c>
    </row>
    <row r="422" spans="1:8" x14ac:dyDescent="0.25">
      <c r="A422" s="14" t="s">
        <v>1136</v>
      </c>
      <c r="B422" s="21" t="s">
        <v>2575</v>
      </c>
      <c r="C422" s="22" t="s">
        <v>2590</v>
      </c>
      <c r="D422" s="27">
        <f t="shared" si="7"/>
        <v>300</v>
      </c>
      <c r="E422" s="28">
        <v>0</v>
      </c>
      <c r="F422" s="28">
        <v>0</v>
      </c>
      <c r="G422" s="28">
        <v>0</v>
      </c>
      <c r="H422" s="11">
        <v>300</v>
      </c>
    </row>
    <row r="423" spans="1:8" x14ac:dyDescent="0.25">
      <c r="A423" s="14" t="s">
        <v>1137</v>
      </c>
      <c r="B423" s="21" t="s">
        <v>1114</v>
      </c>
      <c r="C423" s="22" t="s">
        <v>2590</v>
      </c>
      <c r="D423" s="27">
        <f t="shared" si="7"/>
        <v>300</v>
      </c>
      <c r="E423" s="28">
        <v>0</v>
      </c>
      <c r="F423" s="28">
        <v>0</v>
      </c>
      <c r="G423" s="28">
        <v>0</v>
      </c>
      <c r="H423" s="11">
        <v>300</v>
      </c>
    </row>
    <row r="424" spans="1:8" x14ac:dyDescent="0.25">
      <c r="A424" s="14" t="s">
        <v>1138</v>
      </c>
      <c r="B424" s="21" t="s">
        <v>923</v>
      </c>
      <c r="C424" s="22" t="s">
        <v>2591</v>
      </c>
      <c r="D424" s="27">
        <f t="shared" si="7"/>
        <v>4000</v>
      </c>
      <c r="E424" s="28">
        <v>0</v>
      </c>
      <c r="F424" s="28">
        <v>0</v>
      </c>
      <c r="G424" s="28">
        <v>0</v>
      </c>
      <c r="H424" s="11">
        <v>4000</v>
      </c>
    </row>
    <row r="425" spans="1:8" x14ac:dyDescent="0.25">
      <c r="A425" s="14" t="s">
        <v>1139</v>
      </c>
      <c r="B425" s="21" t="s">
        <v>789</v>
      </c>
      <c r="C425" s="22" t="s">
        <v>2591</v>
      </c>
      <c r="D425" s="27">
        <f t="shared" si="7"/>
        <v>4000</v>
      </c>
      <c r="E425" s="28">
        <v>0</v>
      </c>
      <c r="F425" s="28">
        <v>0</v>
      </c>
      <c r="G425" s="28">
        <v>0</v>
      </c>
      <c r="H425" s="11">
        <v>4000</v>
      </c>
    </row>
    <row r="426" spans="1:8" x14ac:dyDescent="0.25">
      <c r="A426" s="14" t="s">
        <v>1140</v>
      </c>
      <c r="B426" s="21" t="s">
        <v>1259</v>
      </c>
      <c r="C426" s="22" t="s">
        <v>2592</v>
      </c>
      <c r="D426" s="27">
        <f t="shared" si="7"/>
        <v>15000</v>
      </c>
      <c r="E426" s="28">
        <v>0</v>
      </c>
      <c r="F426" s="28">
        <v>0</v>
      </c>
      <c r="G426" s="28">
        <v>0</v>
      </c>
      <c r="H426" s="11">
        <v>15000</v>
      </c>
    </row>
    <row r="427" spans="1:8" x14ac:dyDescent="0.25">
      <c r="A427" s="14" t="s">
        <v>1141</v>
      </c>
      <c r="B427" s="21" t="s">
        <v>1083</v>
      </c>
      <c r="C427" s="22" t="s">
        <v>2592</v>
      </c>
      <c r="D427" s="27">
        <f t="shared" si="7"/>
        <v>15000</v>
      </c>
      <c r="E427" s="28">
        <v>0</v>
      </c>
      <c r="F427" s="28">
        <v>0</v>
      </c>
      <c r="G427" s="28">
        <v>0</v>
      </c>
      <c r="H427" s="11">
        <v>15000</v>
      </c>
    </row>
    <row r="428" spans="1:8" x14ac:dyDescent="0.25">
      <c r="A428" s="14" t="s">
        <v>1142</v>
      </c>
      <c r="B428" s="21" t="s">
        <v>2593</v>
      </c>
      <c r="C428" s="22" t="s">
        <v>2595</v>
      </c>
      <c r="D428" s="27">
        <f t="shared" si="7"/>
        <v>1500</v>
      </c>
      <c r="E428" s="28">
        <v>0</v>
      </c>
      <c r="F428" s="28">
        <v>0</v>
      </c>
      <c r="G428" s="28">
        <v>0</v>
      </c>
      <c r="H428" s="11">
        <v>1500</v>
      </c>
    </row>
    <row r="429" spans="1:8" x14ac:dyDescent="0.25">
      <c r="A429" s="14" t="s">
        <v>1143</v>
      </c>
      <c r="B429" s="21" t="s">
        <v>1144</v>
      </c>
      <c r="C429" s="22" t="s">
        <v>2595</v>
      </c>
      <c r="D429" s="27">
        <f t="shared" si="7"/>
        <v>1500</v>
      </c>
      <c r="E429" s="28">
        <v>0</v>
      </c>
      <c r="F429" s="28">
        <v>0</v>
      </c>
      <c r="G429" s="28">
        <v>0</v>
      </c>
      <c r="H429" s="11">
        <v>1500</v>
      </c>
    </row>
    <row r="430" spans="1:8" x14ac:dyDescent="0.25">
      <c r="A430" s="14" t="s">
        <v>1145</v>
      </c>
      <c r="B430" s="21" t="s">
        <v>2596</v>
      </c>
      <c r="C430" s="22" t="s">
        <v>2597</v>
      </c>
      <c r="D430" s="27">
        <f t="shared" si="7"/>
        <v>500</v>
      </c>
      <c r="E430" s="28">
        <v>0</v>
      </c>
      <c r="F430" s="28">
        <v>0</v>
      </c>
      <c r="G430" s="28">
        <v>0</v>
      </c>
      <c r="H430" s="11">
        <v>500</v>
      </c>
    </row>
    <row r="431" spans="1:8" x14ac:dyDescent="0.25">
      <c r="A431" s="14" t="s">
        <v>1146</v>
      </c>
      <c r="B431" s="21" t="s">
        <v>1147</v>
      </c>
      <c r="C431" s="22" t="s">
        <v>2597</v>
      </c>
      <c r="D431" s="27">
        <f t="shared" si="7"/>
        <v>500</v>
      </c>
      <c r="E431" s="28">
        <v>0</v>
      </c>
      <c r="F431" s="28">
        <v>0</v>
      </c>
      <c r="G431" s="28">
        <v>0</v>
      </c>
      <c r="H431" s="11">
        <v>500</v>
      </c>
    </row>
    <row r="432" spans="1:8" x14ac:dyDescent="0.25">
      <c r="A432" s="14" t="s">
        <v>1148</v>
      </c>
      <c r="B432" s="21" t="s">
        <v>2598</v>
      </c>
      <c r="C432" s="22" t="s">
        <v>2600</v>
      </c>
      <c r="D432" s="27">
        <f t="shared" si="7"/>
        <v>800</v>
      </c>
      <c r="E432" s="28">
        <v>0</v>
      </c>
      <c r="F432" s="28">
        <v>0</v>
      </c>
      <c r="G432" s="28">
        <v>0</v>
      </c>
      <c r="H432" s="11">
        <v>800</v>
      </c>
    </row>
    <row r="433" spans="1:10" x14ac:dyDescent="0.25">
      <c r="A433" s="14" t="s">
        <v>1149</v>
      </c>
      <c r="B433" s="21" t="s">
        <v>1150</v>
      </c>
      <c r="C433" s="22" t="s">
        <v>2600</v>
      </c>
      <c r="D433" s="27">
        <f t="shared" si="7"/>
        <v>800</v>
      </c>
      <c r="E433" s="28">
        <v>0</v>
      </c>
      <c r="F433" s="28">
        <v>0</v>
      </c>
      <c r="G433" s="28">
        <v>0</v>
      </c>
      <c r="H433" s="11">
        <v>800</v>
      </c>
    </row>
    <row r="434" spans="1:10" x14ac:dyDescent="0.25">
      <c r="A434" s="14" t="s">
        <v>1151</v>
      </c>
      <c r="B434" s="21" t="s">
        <v>2601</v>
      </c>
      <c r="C434" s="22" t="s">
        <v>2603</v>
      </c>
      <c r="D434" s="27">
        <f t="shared" si="7"/>
        <v>700</v>
      </c>
      <c r="E434" s="28">
        <v>0</v>
      </c>
      <c r="F434" s="28">
        <v>0</v>
      </c>
      <c r="G434" s="28">
        <v>0</v>
      </c>
      <c r="H434" s="11">
        <v>700</v>
      </c>
    </row>
    <row r="435" spans="1:10" x14ac:dyDescent="0.25">
      <c r="A435" s="14" t="s">
        <v>1152</v>
      </c>
      <c r="B435" s="21" t="s">
        <v>1153</v>
      </c>
      <c r="C435" s="22" t="s">
        <v>2603</v>
      </c>
      <c r="D435" s="27">
        <f t="shared" si="7"/>
        <v>700</v>
      </c>
      <c r="E435" s="28">
        <v>0</v>
      </c>
      <c r="F435" s="28">
        <v>0</v>
      </c>
      <c r="G435" s="28">
        <v>0</v>
      </c>
      <c r="H435" s="11">
        <v>700</v>
      </c>
    </row>
    <row r="436" spans="1:10" s="42" customFormat="1" x14ac:dyDescent="0.25">
      <c r="A436" s="14" t="s">
        <v>1154</v>
      </c>
      <c r="B436" s="21" t="s">
        <v>2604</v>
      </c>
      <c r="C436" s="22" t="s">
        <v>2606</v>
      </c>
      <c r="D436" s="27">
        <f t="shared" si="7"/>
        <v>700</v>
      </c>
      <c r="E436" s="28">
        <v>0</v>
      </c>
      <c r="F436" s="28">
        <v>0</v>
      </c>
      <c r="G436" s="28">
        <v>0</v>
      </c>
      <c r="H436" s="11">
        <v>700</v>
      </c>
      <c r="J436" s="60"/>
    </row>
    <row r="437" spans="1:10" s="42" customFormat="1" x14ac:dyDescent="0.25">
      <c r="A437" s="14" t="s">
        <v>1155</v>
      </c>
      <c r="B437" s="21" t="s">
        <v>1156</v>
      </c>
      <c r="C437" s="22" t="s">
        <v>2606</v>
      </c>
      <c r="D437" s="27">
        <f t="shared" si="7"/>
        <v>700</v>
      </c>
      <c r="E437" s="28">
        <v>0</v>
      </c>
      <c r="F437" s="28">
        <v>0</v>
      </c>
      <c r="G437" s="28">
        <v>0</v>
      </c>
      <c r="H437" s="11">
        <v>700</v>
      </c>
      <c r="J437" s="60"/>
    </row>
    <row r="438" spans="1:10" x14ac:dyDescent="0.25">
      <c r="A438" s="14" t="s">
        <v>1157</v>
      </c>
      <c r="B438" s="21" t="s">
        <v>2607</v>
      </c>
      <c r="C438" s="22" t="s">
        <v>2609</v>
      </c>
      <c r="D438" s="27">
        <f t="shared" si="7"/>
        <v>500</v>
      </c>
      <c r="E438" s="28">
        <v>0</v>
      </c>
      <c r="F438" s="28">
        <v>0</v>
      </c>
      <c r="G438" s="28">
        <v>0</v>
      </c>
      <c r="H438" s="11">
        <v>500</v>
      </c>
    </row>
    <row r="439" spans="1:10" x14ac:dyDescent="0.25">
      <c r="A439" s="14" t="s">
        <v>1158</v>
      </c>
      <c r="B439" s="21" t="s">
        <v>1159</v>
      </c>
      <c r="C439" s="22" t="s">
        <v>2609</v>
      </c>
      <c r="D439" s="27">
        <f t="shared" si="7"/>
        <v>500</v>
      </c>
      <c r="E439" s="28">
        <v>0</v>
      </c>
      <c r="F439" s="28">
        <v>0</v>
      </c>
      <c r="G439" s="28">
        <v>0</v>
      </c>
      <c r="H439" s="11">
        <v>500</v>
      </c>
    </row>
    <row r="440" spans="1:10" x14ac:dyDescent="0.25">
      <c r="A440" s="14" t="s">
        <v>1160</v>
      </c>
      <c r="B440" s="21" t="s">
        <v>2610</v>
      </c>
      <c r="C440" s="22" t="s">
        <v>2611</v>
      </c>
      <c r="D440" s="27">
        <f t="shared" si="7"/>
        <v>700</v>
      </c>
      <c r="E440" s="28">
        <v>0</v>
      </c>
      <c r="F440" s="28">
        <v>0</v>
      </c>
      <c r="G440" s="28">
        <v>0</v>
      </c>
      <c r="H440" s="11">
        <v>700</v>
      </c>
    </row>
    <row r="441" spans="1:10" x14ac:dyDescent="0.25">
      <c r="A441" s="14" t="s">
        <v>1161</v>
      </c>
      <c r="B441" s="21" t="s">
        <v>1162</v>
      </c>
      <c r="C441" s="22" t="s">
        <v>2611</v>
      </c>
      <c r="D441" s="27">
        <f t="shared" si="7"/>
        <v>700</v>
      </c>
      <c r="E441" s="28">
        <v>0</v>
      </c>
      <c r="F441" s="28">
        <v>0</v>
      </c>
      <c r="G441" s="28">
        <v>0</v>
      </c>
      <c r="H441" s="11">
        <v>700</v>
      </c>
    </row>
    <row r="442" spans="1:10" x14ac:dyDescent="0.25">
      <c r="A442" s="14" t="s">
        <v>3724</v>
      </c>
      <c r="B442" s="21" t="s">
        <v>3725</v>
      </c>
      <c r="C442" s="22" t="s">
        <v>2595</v>
      </c>
      <c r="D442" s="27">
        <f t="shared" si="7"/>
        <v>750</v>
      </c>
      <c r="E442" s="28">
        <v>0</v>
      </c>
      <c r="F442" s="28">
        <v>0</v>
      </c>
      <c r="G442" s="28">
        <v>0</v>
      </c>
      <c r="H442" s="11">
        <v>750</v>
      </c>
    </row>
    <row r="443" spans="1:10" x14ac:dyDescent="0.25">
      <c r="A443" s="14" t="s">
        <v>3726</v>
      </c>
      <c r="B443" s="21" t="s">
        <v>3727</v>
      </c>
      <c r="C443" s="22" t="s">
        <v>2595</v>
      </c>
      <c r="D443" s="27">
        <f t="shared" si="7"/>
        <v>750</v>
      </c>
      <c r="E443" s="28">
        <v>0</v>
      </c>
      <c r="F443" s="28">
        <v>0</v>
      </c>
      <c r="G443" s="28">
        <v>0</v>
      </c>
      <c r="H443" s="11">
        <v>750</v>
      </c>
    </row>
    <row r="444" spans="1:10" x14ac:dyDescent="0.25">
      <c r="A444" s="14" t="s">
        <v>1163</v>
      </c>
      <c r="B444" s="21" t="s">
        <v>2593</v>
      </c>
      <c r="C444" s="22" t="s">
        <v>2612</v>
      </c>
      <c r="D444" s="27">
        <f t="shared" si="7"/>
        <v>1500</v>
      </c>
      <c r="E444" s="28">
        <v>0</v>
      </c>
      <c r="F444" s="28">
        <v>0</v>
      </c>
      <c r="G444" s="28">
        <v>0</v>
      </c>
      <c r="H444" s="11">
        <v>1500</v>
      </c>
    </row>
    <row r="445" spans="1:10" x14ac:dyDescent="0.25">
      <c r="A445" s="14" t="s">
        <v>1164</v>
      </c>
      <c r="B445" s="21" t="s">
        <v>1144</v>
      </c>
      <c r="C445" s="22" t="s">
        <v>2612</v>
      </c>
      <c r="D445" s="27">
        <f t="shared" si="7"/>
        <v>1500</v>
      </c>
      <c r="E445" s="28">
        <v>0</v>
      </c>
      <c r="F445" s="28">
        <v>0</v>
      </c>
      <c r="G445" s="28">
        <v>0</v>
      </c>
      <c r="H445" s="11">
        <v>1500</v>
      </c>
    </row>
    <row r="446" spans="1:10" s="42" customFormat="1" x14ac:dyDescent="0.25">
      <c r="A446" s="14" t="s">
        <v>1165</v>
      </c>
      <c r="B446" s="21" t="s">
        <v>2596</v>
      </c>
      <c r="C446" s="22" t="s">
        <v>2613</v>
      </c>
      <c r="D446" s="27">
        <f t="shared" si="7"/>
        <v>500</v>
      </c>
      <c r="E446" s="28">
        <v>0</v>
      </c>
      <c r="F446" s="28">
        <v>0</v>
      </c>
      <c r="G446" s="28">
        <v>0</v>
      </c>
      <c r="H446" s="11">
        <v>500</v>
      </c>
      <c r="J446" s="60"/>
    </row>
    <row r="447" spans="1:10" s="42" customFormat="1" x14ac:dyDescent="0.25">
      <c r="A447" s="14" t="s">
        <v>1166</v>
      </c>
      <c r="B447" s="21" t="s">
        <v>1147</v>
      </c>
      <c r="C447" s="22" t="s">
        <v>2613</v>
      </c>
      <c r="D447" s="27">
        <f t="shared" si="7"/>
        <v>500</v>
      </c>
      <c r="E447" s="28">
        <v>0</v>
      </c>
      <c r="F447" s="28">
        <v>0</v>
      </c>
      <c r="G447" s="28">
        <v>0</v>
      </c>
      <c r="H447" s="11">
        <v>500</v>
      </c>
      <c r="J447" s="60"/>
    </row>
    <row r="448" spans="1:10" x14ac:dyDescent="0.25">
      <c r="A448" s="14" t="s">
        <v>1167</v>
      </c>
      <c r="B448" s="21" t="s">
        <v>2572</v>
      </c>
      <c r="C448" s="22" t="s">
        <v>2614</v>
      </c>
      <c r="D448" s="27">
        <f t="shared" si="7"/>
        <v>500</v>
      </c>
      <c r="E448" s="28">
        <v>0</v>
      </c>
      <c r="F448" s="28">
        <v>0</v>
      </c>
      <c r="G448" s="28">
        <v>0</v>
      </c>
      <c r="H448" s="11">
        <v>500</v>
      </c>
    </row>
    <row r="449" spans="1:10" x14ac:dyDescent="0.25">
      <c r="A449" s="14" t="s">
        <v>1168</v>
      </c>
      <c r="B449" s="21" t="s">
        <v>1111</v>
      </c>
      <c r="C449" s="22" t="s">
        <v>2614</v>
      </c>
      <c r="D449" s="27">
        <f t="shared" si="7"/>
        <v>500</v>
      </c>
      <c r="E449" s="28">
        <v>0</v>
      </c>
      <c r="F449" s="28">
        <v>0</v>
      </c>
      <c r="G449" s="28">
        <v>0</v>
      </c>
      <c r="H449" s="11">
        <v>500</v>
      </c>
    </row>
    <row r="450" spans="1:10" s="42" customFormat="1" x14ac:dyDescent="0.25">
      <c r="A450" s="14" t="s">
        <v>1169</v>
      </c>
      <c r="B450" s="21" t="s">
        <v>2615</v>
      </c>
      <c r="C450" s="22" t="s">
        <v>2617</v>
      </c>
      <c r="D450" s="27">
        <f t="shared" si="7"/>
        <v>700</v>
      </c>
      <c r="E450" s="28">
        <v>0</v>
      </c>
      <c r="F450" s="28">
        <v>0</v>
      </c>
      <c r="G450" s="28">
        <v>0</v>
      </c>
      <c r="H450" s="11">
        <v>700</v>
      </c>
      <c r="J450" s="60"/>
    </row>
    <row r="451" spans="1:10" s="42" customFormat="1" x14ac:dyDescent="0.25">
      <c r="A451" s="14" t="s">
        <v>1170</v>
      </c>
      <c r="B451" s="21" t="s">
        <v>1171</v>
      </c>
      <c r="C451" s="22" t="s">
        <v>2617</v>
      </c>
      <c r="D451" s="27">
        <f t="shared" si="7"/>
        <v>700</v>
      </c>
      <c r="E451" s="28">
        <v>0</v>
      </c>
      <c r="F451" s="28">
        <v>0</v>
      </c>
      <c r="G451" s="28">
        <v>0</v>
      </c>
      <c r="H451" s="11">
        <v>700</v>
      </c>
      <c r="J451" s="60"/>
    </row>
    <row r="452" spans="1:10" s="42" customFormat="1" x14ac:dyDescent="0.25">
      <c r="A452" s="14" t="s">
        <v>1172</v>
      </c>
      <c r="B452" s="21" t="s">
        <v>2618</v>
      </c>
      <c r="C452" s="22" t="s">
        <v>2620</v>
      </c>
      <c r="D452" s="27">
        <f t="shared" si="7"/>
        <v>300</v>
      </c>
      <c r="E452" s="28">
        <v>0</v>
      </c>
      <c r="F452" s="28">
        <v>0</v>
      </c>
      <c r="G452" s="28">
        <v>0</v>
      </c>
      <c r="H452" s="11">
        <v>300</v>
      </c>
      <c r="J452" s="60"/>
    </row>
    <row r="453" spans="1:10" s="42" customFormat="1" x14ac:dyDescent="0.25">
      <c r="A453" s="14" t="s">
        <v>1173</v>
      </c>
      <c r="B453" s="21" t="s">
        <v>1174</v>
      </c>
      <c r="C453" s="22" t="s">
        <v>2620</v>
      </c>
      <c r="D453" s="27">
        <f t="shared" si="7"/>
        <v>300</v>
      </c>
      <c r="E453" s="28">
        <v>0</v>
      </c>
      <c r="F453" s="28">
        <v>0</v>
      </c>
      <c r="G453" s="28">
        <v>0</v>
      </c>
      <c r="H453" s="11">
        <v>300</v>
      </c>
      <c r="J453" s="60"/>
    </row>
    <row r="454" spans="1:10" x14ac:dyDescent="0.25">
      <c r="A454" s="14" t="s">
        <v>1175</v>
      </c>
      <c r="B454" s="21" t="s">
        <v>2604</v>
      </c>
      <c r="C454" s="22" t="s">
        <v>2621</v>
      </c>
      <c r="D454" s="27">
        <f t="shared" si="7"/>
        <v>500</v>
      </c>
      <c r="E454" s="28">
        <v>0</v>
      </c>
      <c r="F454" s="28">
        <v>0</v>
      </c>
      <c r="G454" s="28">
        <v>0</v>
      </c>
      <c r="H454" s="11">
        <v>500</v>
      </c>
    </row>
    <row r="455" spans="1:10" s="42" customFormat="1" x14ac:dyDescent="0.25">
      <c r="A455" s="14" t="s">
        <v>1176</v>
      </c>
      <c r="B455" s="21" t="s">
        <v>1156</v>
      </c>
      <c r="C455" s="22" t="s">
        <v>2621</v>
      </c>
      <c r="D455" s="27">
        <f t="shared" si="7"/>
        <v>500</v>
      </c>
      <c r="E455" s="28">
        <v>0</v>
      </c>
      <c r="F455" s="28">
        <v>0</v>
      </c>
      <c r="G455" s="28">
        <v>0</v>
      </c>
      <c r="H455" s="11">
        <v>500</v>
      </c>
      <c r="J455" s="60"/>
    </row>
    <row r="456" spans="1:10" s="42" customFormat="1" x14ac:dyDescent="0.25">
      <c r="A456" s="14" t="s">
        <v>1177</v>
      </c>
      <c r="B456" s="21" t="s">
        <v>2607</v>
      </c>
      <c r="C456" s="22" t="s">
        <v>2622</v>
      </c>
      <c r="D456" s="27">
        <f t="shared" si="7"/>
        <v>500</v>
      </c>
      <c r="E456" s="28">
        <v>0</v>
      </c>
      <c r="F456" s="28">
        <v>0</v>
      </c>
      <c r="G456" s="28">
        <v>0</v>
      </c>
      <c r="H456" s="11">
        <v>500</v>
      </c>
      <c r="J456" s="60"/>
    </row>
    <row r="457" spans="1:10" x14ac:dyDescent="0.25">
      <c r="A457" s="14" t="s">
        <v>1178</v>
      </c>
      <c r="B457" s="21" t="s">
        <v>1159</v>
      </c>
      <c r="C457" s="22" t="s">
        <v>2622</v>
      </c>
      <c r="D457" s="27">
        <f t="shared" si="7"/>
        <v>500</v>
      </c>
      <c r="E457" s="28">
        <v>0</v>
      </c>
      <c r="F457" s="28">
        <v>0</v>
      </c>
      <c r="G457" s="28">
        <v>0</v>
      </c>
      <c r="H457" s="11">
        <v>500</v>
      </c>
    </row>
    <row r="458" spans="1:10" x14ac:dyDescent="0.25">
      <c r="A458" s="14" t="s">
        <v>1179</v>
      </c>
      <c r="B458" s="21" t="s">
        <v>1180</v>
      </c>
      <c r="C458" s="22" t="s">
        <v>2624</v>
      </c>
      <c r="D458" s="27">
        <f t="shared" si="7"/>
        <v>500</v>
      </c>
      <c r="E458" s="28">
        <v>0</v>
      </c>
      <c r="F458" s="28">
        <v>0</v>
      </c>
      <c r="G458" s="28">
        <v>0</v>
      </c>
      <c r="H458" s="11">
        <v>500</v>
      </c>
    </row>
    <row r="459" spans="1:10" x14ac:dyDescent="0.25">
      <c r="A459" s="14" t="s">
        <v>1181</v>
      </c>
      <c r="B459" s="21" t="s">
        <v>2625</v>
      </c>
      <c r="C459" s="22" t="s">
        <v>2624</v>
      </c>
      <c r="D459" s="27">
        <f t="shared" si="7"/>
        <v>500</v>
      </c>
      <c r="E459" s="28">
        <v>0</v>
      </c>
      <c r="F459" s="28">
        <v>0</v>
      </c>
      <c r="G459" s="28">
        <v>0</v>
      </c>
      <c r="H459" s="11">
        <v>500</v>
      </c>
    </row>
    <row r="460" spans="1:10" x14ac:dyDescent="0.25">
      <c r="A460" s="14" t="s">
        <v>1182</v>
      </c>
      <c r="B460" s="21" t="s">
        <v>923</v>
      </c>
      <c r="C460" s="22" t="s">
        <v>2626</v>
      </c>
      <c r="D460" s="27">
        <f t="shared" ref="D460:D523" si="8">E460+F460+H460</f>
        <v>5000</v>
      </c>
      <c r="E460" s="28">
        <v>0</v>
      </c>
      <c r="F460" s="28">
        <v>0</v>
      </c>
      <c r="G460" s="28">
        <v>0</v>
      </c>
      <c r="H460" s="11">
        <v>5000</v>
      </c>
    </row>
    <row r="461" spans="1:10" x14ac:dyDescent="0.25">
      <c r="A461" s="14" t="s">
        <v>1183</v>
      </c>
      <c r="B461" s="21" t="s">
        <v>789</v>
      </c>
      <c r="C461" s="22" t="s">
        <v>2626</v>
      </c>
      <c r="D461" s="27">
        <f t="shared" si="8"/>
        <v>5000</v>
      </c>
      <c r="E461" s="28">
        <v>0</v>
      </c>
      <c r="F461" s="28">
        <v>0</v>
      </c>
      <c r="G461" s="28">
        <v>0</v>
      </c>
      <c r="H461" s="11">
        <v>5000</v>
      </c>
    </row>
    <row r="462" spans="1:10" x14ac:dyDescent="0.25">
      <c r="A462" s="14" t="s">
        <v>1184</v>
      </c>
      <c r="B462" s="21" t="s">
        <v>2247</v>
      </c>
      <c r="C462" s="22" t="s">
        <v>2627</v>
      </c>
      <c r="D462" s="27">
        <f t="shared" si="8"/>
        <v>8000</v>
      </c>
      <c r="E462" s="28">
        <v>0</v>
      </c>
      <c r="F462" s="28">
        <v>0</v>
      </c>
      <c r="G462" s="28">
        <v>0</v>
      </c>
      <c r="H462" s="11">
        <v>8000</v>
      </c>
    </row>
    <row r="463" spans="1:10" x14ac:dyDescent="0.25">
      <c r="A463" s="14" t="s">
        <v>1186</v>
      </c>
      <c r="B463" s="21" t="s">
        <v>2250</v>
      </c>
      <c r="C463" s="22" t="s">
        <v>2627</v>
      </c>
      <c r="D463" s="27">
        <f t="shared" si="8"/>
        <v>8000</v>
      </c>
      <c r="E463" s="28">
        <v>0</v>
      </c>
      <c r="F463" s="28">
        <v>0</v>
      </c>
      <c r="G463" s="28">
        <v>0</v>
      </c>
      <c r="H463" s="11">
        <v>8000</v>
      </c>
    </row>
    <row r="464" spans="1:10" x14ac:dyDescent="0.25">
      <c r="A464" s="14" t="s">
        <v>3728</v>
      </c>
      <c r="B464" s="21" t="s">
        <v>2615</v>
      </c>
      <c r="C464" s="22" t="s">
        <v>2617</v>
      </c>
      <c r="D464" s="27">
        <f t="shared" si="8"/>
        <v>1250</v>
      </c>
      <c r="E464" s="28">
        <v>0</v>
      </c>
      <c r="F464" s="28">
        <v>0</v>
      </c>
      <c r="G464" s="28">
        <v>0</v>
      </c>
      <c r="H464" s="11">
        <v>1250</v>
      </c>
    </row>
    <row r="465" spans="1:8" x14ac:dyDescent="0.25">
      <c r="A465" s="14" t="s">
        <v>3729</v>
      </c>
      <c r="B465" s="21" t="s">
        <v>1171</v>
      </c>
      <c r="C465" s="22" t="s">
        <v>2617</v>
      </c>
      <c r="D465" s="27">
        <f t="shared" si="8"/>
        <v>1250</v>
      </c>
      <c r="E465" s="28">
        <v>0</v>
      </c>
      <c r="F465" s="28">
        <v>0</v>
      </c>
      <c r="G465" s="28">
        <v>0</v>
      </c>
      <c r="H465" s="11">
        <v>1250</v>
      </c>
    </row>
    <row r="466" spans="1:8" x14ac:dyDescent="0.25">
      <c r="A466" s="14" t="s">
        <v>1187</v>
      </c>
      <c r="B466" s="21" t="s">
        <v>2628</v>
      </c>
      <c r="C466" s="22" t="s">
        <v>2629</v>
      </c>
      <c r="D466" s="27">
        <f t="shared" si="8"/>
        <v>2000</v>
      </c>
      <c r="E466" s="28">
        <v>0</v>
      </c>
      <c r="F466" s="28">
        <v>0</v>
      </c>
      <c r="G466" s="28">
        <v>0</v>
      </c>
      <c r="H466" s="11">
        <v>2000</v>
      </c>
    </row>
    <row r="467" spans="1:8" x14ac:dyDescent="0.25">
      <c r="A467" s="14" t="s">
        <v>1188</v>
      </c>
      <c r="B467" s="21" t="s">
        <v>1189</v>
      </c>
      <c r="C467" s="22" t="s">
        <v>2629</v>
      </c>
      <c r="D467" s="27">
        <f t="shared" si="8"/>
        <v>2000</v>
      </c>
      <c r="E467" s="28">
        <v>0</v>
      </c>
      <c r="F467" s="28">
        <v>0</v>
      </c>
      <c r="G467" s="28">
        <v>0</v>
      </c>
      <c r="H467" s="11">
        <v>2000</v>
      </c>
    </row>
    <row r="468" spans="1:8" x14ac:dyDescent="0.25">
      <c r="A468" s="14" t="s">
        <v>1190</v>
      </c>
      <c r="B468" s="21" t="s">
        <v>2630</v>
      </c>
      <c r="C468" s="22" t="s">
        <v>2632</v>
      </c>
      <c r="D468" s="27">
        <f t="shared" si="8"/>
        <v>2000</v>
      </c>
      <c r="E468" s="28">
        <v>0</v>
      </c>
      <c r="F468" s="28">
        <v>0</v>
      </c>
      <c r="G468" s="28">
        <v>0</v>
      </c>
      <c r="H468" s="11">
        <v>2000</v>
      </c>
    </row>
    <row r="469" spans="1:8" x14ac:dyDescent="0.25">
      <c r="A469" s="14" t="s">
        <v>1191</v>
      </c>
      <c r="B469" s="21" t="s">
        <v>1192</v>
      </c>
      <c r="C469" s="22" t="s">
        <v>2632</v>
      </c>
      <c r="D469" s="27">
        <f t="shared" si="8"/>
        <v>2000</v>
      </c>
      <c r="E469" s="28">
        <v>0</v>
      </c>
      <c r="F469" s="28">
        <v>0</v>
      </c>
      <c r="G469" s="28">
        <v>0</v>
      </c>
      <c r="H469" s="11">
        <v>2000</v>
      </c>
    </row>
    <row r="470" spans="1:8" x14ac:dyDescent="0.25">
      <c r="A470" s="14" t="s">
        <v>1193</v>
      </c>
      <c r="B470" s="21" t="s">
        <v>2633</v>
      </c>
      <c r="C470" s="22" t="s">
        <v>2635</v>
      </c>
      <c r="D470" s="27">
        <f t="shared" si="8"/>
        <v>2000</v>
      </c>
      <c r="E470" s="28">
        <v>0</v>
      </c>
      <c r="F470" s="28">
        <v>0</v>
      </c>
      <c r="G470" s="28">
        <v>0</v>
      </c>
      <c r="H470" s="11">
        <v>2000</v>
      </c>
    </row>
    <row r="471" spans="1:8" x14ac:dyDescent="0.25">
      <c r="A471" s="14" t="s">
        <v>1194</v>
      </c>
      <c r="B471" s="21" t="s">
        <v>1195</v>
      </c>
      <c r="C471" s="22" t="s">
        <v>2635</v>
      </c>
      <c r="D471" s="27">
        <f t="shared" si="8"/>
        <v>2000</v>
      </c>
      <c r="E471" s="28">
        <v>0</v>
      </c>
      <c r="F471" s="28">
        <v>0</v>
      </c>
      <c r="G471" s="28">
        <v>0</v>
      </c>
      <c r="H471" s="11">
        <v>2000</v>
      </c>
    </row>
    <row r="472" spans="1:8" x14ac:dyDescent="0.25">
      <c r="A472" s="14" t="s">
        <v>1196</v>
      </c>
      <c r="B472" s="21" t="s">
        <v>2636</v>
      </c>
      <c r="C472" s="22" t="s">
        <v>2638</v>
      </c>
      <c r="D472" s="27">
        <f t="shared" si="8"/>
        <v>2000</v>
      </c>
      <c r="E472" s="28">
        <v>0</v>
      </c>
      <c r="F472" s="28">
        <v>0</v>
      </c>
      <c r="G472" s="28">
        <v>0</v>
      </c>
      <c r="H472" s="11">
        <v>2000</v>
      </c>
    </row>
    <row r="473" spans="1:8" x14ac:dyDescent="0.25">
      <c r="A473" s="14" t="s">
        <v>1197</v>
      </c>
      <c r="B473" s="21" t="s">
        <v>2639</v>
      </c>
      <c r="C473" s="22" t="s">
        <v>2638</v>
      </c>
      <c r="D473" s="27">
        <f t="shared" si="8"/>
        <v>2000</v>
      </c>
      <c r="E473" s="28">
        <v>0</v>
      </c>
      <c r="F473" s="28">
        <v>0</v>
      </c>
      <c r="G473" s="28">
        <v>0</v>
      </c>
      <c r="H473" s="11">
        <v>2000</v>
      </c>
    </row>
    <row r="474" spans="1:8" x14ac:dyDescent="0.25">
      <c r="A474" s="14" t="s">
        <v>1198</v>
      </c>
      <c r="B474" s="21" t="s">
        <v>1199</v>
      </c>
      <c r="C474" s="22" t="s">
        <v>2641</v>
      </c>
      <c r="D474" s="27">
        <f t="shared" si="8"/>
        <v>3000</v>
      </c>
      <c r="E474" s="28">
        <v>0</v>
      </c>
      <c r="F474" s="28">
        <v>0</v>
      </c>
      <c r="G474" s="28">
        <v>0</v>
      </c>
      <c r="H474" s="11">
        <v>3000</v>
      </c>
    </row>
    <row r="475" spans="1:8" x14ac:dyDescent="0.25">
      <c r="A475" s="14" t="s">
        <v>1200</v>
      </c>
      <c r="B475" s="21" t="s">
        <v>1201</v>
      </c>
      <c r="C475" s="22" t="s">
        <v>2641</v>
      </c>
      <c r="D475" s="27">
        <f t="shared" si="8"/>
        <v>3000</v>
      </c>
      <c r="E475" s="28">
        <v>0</v>
      </c>
      <c r="F475" s="28">
        <v>0</v>
      </c>
      <c r="G475" s="28">
        <v>0</v>
      </c>
      <c r="H475" s="11">
        <v>3000</v>
      </c>
    </row>
    <row r="476" spans="1:8" x14ac:dyDescent="0.25">
      <c r="A476" s="14" t="s">
        <v>1202</v>
      </c>
      <c r="B476" s="21" t="s">
        <v>1203</v>
      </c>
      <c r="C476" s="22" t="s">
        <v>2642</v>
      </c>
      <c r="D476" s="27">
        <f t="shared" si="8"/>
        <v>2000</v>
      </c>
      <c r="E476" s="28">
        <v>0</v>
      </c>
      <c r="F476" s="28">
        <v>0</v>
      </c>
      <c r="G476" s="28">
        <v>0</v>
      </c>
      <c r="H476" s="11">
        <v>2000</v>
      </c>
    </row>
    <row r="477" spans="1:8" x14ac:dyDescent="0.25">
      <c r="A477" s="14" t="s">
        <v>1204</v>
      </c>
      <c r="B477" s="21" t="s">
        <v>1205</v>
      </c>
      <c r="C477" s="22" t="s">
        <v>2642</v>
      </c>
      <c r="D477" s="27">
        <f t="shared" si="8"/>
        <v>2000</v>
      </c>
      <c r="E477" s="28">
        <v>0</v>
      </c>
      <c r="F477" s="28">
        <v>0</v>
      </c>
      <c r="G477" s="28">
        <v>0</v>
      </c>
      <c r="H477" s="11">
        <v>2000</v>
      </c>
    </row>
    <row r="478" spans="1:8" x14ac:dyDescent="0.25">
      <c r="A478" s="14" t="s">
        <v>1206</v>
      </c>
      <c r="B478" s="21" t="s">
        <v>1207</v>
      </c>
      <c r="C478" s="22" t="s">
        <v>2644</v>
      </c>
      <c r="D478" s="27">
        <f t="shared" si="8"/>
        <v>3000</v>
      </c>
      <c r="E478" s="28">
        <v>0</v>
      </c>
      <c r="F478" s="28">
        <v>0</v>
      </c>
      <c r="G478" s="28">
        <v>0</v>
      </c>
      <c r="H478" s="11">
        <v>3000</v>
      </c>
    </row>
    <row r="479" spans="1:8" x14ac:dyDescent="0.25">
      <c r="A479" s="14" t="s">
        <v>1208</v>
      </c>
      <c r="B479" s="21" t="s">
        <v>1209</v>
      </c>
      <c r="C479" s="22" t="s">
        <v>2644</v>
      </c>
      <c r="D479" s="27">
        <f t="shared" si="8"/>
        <v>3000</v>
      </c>
      <c r="E479" s="28">
        <v>0</v>
      </c>
      <c r="F479" s="28">
        <v>0</v>
      </c>
      <c r="G479" s="28">
        <v>0</v>
      </c>
      <c r="H479" s="11">
        <v>3000</v>
      </c>
    </row>
    <row r="480" spans="1:8" x14ac:dyDescent="0.25">
      <c r="A480" s="14" t="s">
        <v>1210</v>
      </c>
      <c r="B480" s="21" t="s">
        <v>2645</v>
      </c>
      <c r="C480" s="22" t="s">
        <v>2646</v>
      </c>
      <c r="D480" s="27">
        <f t="shared" si="8"/>
        <v>2000</v>
      </c>
      <c r="E480" s="28">
        <v>0</v>
      </c>
      <c r="F480" s="28">
        <v>0</v>
      </c>
      <c r="G480" s="28">
        <v>0</v>
      </c>
      <c r="H480" s="11">
        <v>2000</v>
      </c>
    </row>
    <row r="481" spans="1:8" x14ac:dyDescent="0.25">
      <c r="A481" s="14" t="s">
        <v>1211</v>
      </c>
      <c r="B481" s="21" t="s">
        <v>1212</v>
      </c>
      <c r="C481" s="22" t="s">
        <v>2646</v>
      </c>
      <c r="D481" s="27">
        <f t="shared" si="8"/>
        <v>2000</v>
      </c>
      <c r="E481" s="28">
        <v>0</v>
      </c>
      <c r="F481" s="28">
        <v>0</v>
      </c>
      <c r="G481" s="28">
        <v>0</v>
      </c>
      <c r="H481" s="11">
        <v>2000</v>
      </c>
    </row>
    <row r="482" spans="1:8" x14ac:dyDescent="0.25">
      <c r="A482" s="14" t="s">
        <v>1213</v>
      </c>
      <c r="B482" s="21" t="s">
        <v>2647</v>
      </c>
      <c r="C482" s="22" t="s">
        <v>2648</v>
      </c>
      <c r="D482" s="27">
        <f t="shared" si="8"/>
        <v>3000</v>
      </c>
      <c r="E482" s="28">
        <v>0</v>
      </c>
      <c r="F482" s="28">
        <v>0</v>
      </c>
      <c r="G482" s="28">
        <v>0</v>
      </c>
      <c r="H482" s="11">
        <v>3000</v>
      </c>
    </row>
    <row r="483" spans="1:8" x14ac:dyDescent="0.25">
      <c r="A483" s="14" t="s">
        <v>1214</v>
      </c>
      <c r="B483" s="21" t="s">
        <v>1215</v>
      </c>
      <c r="C483" s="22" t="s">
        <v>2648</v>
      </c>
      <c r="D483" s="27">
        <f t="shared" si="8"/>
        <v>3000</v>
      </c>
      <c r="E483" s="28">
        <v>0</v>
      </c>
      <c r="F483" s="28">
        <v>0</v>
      </c>
      <c r="G483" s="28">
        <v>0</v>
      </c>
      <c r="H483" s="11">
        <v>3000</v>
      </c>
    </row>
    <row r="484" spans="1:8" x14ac:dyDescent="0.25">
      <c r="A484" s="14" t="s">
        <v>1216</v>
      </c>
      <c r="B484" s="21" t="s">
        <v>3730</v>
      </c>
      <c r="C484" s="22" t="s">
        <v>2649</v>
      </c>
      <c r="D484" s="27">
        <f t="shared" si="8"/>
        <v>1000</v>
      </c>
      <c r="E484" s="28">
        <v>0</v>
      </c>
      <c r="F484" s="28">
        <v>0</v>
      </c>
      <c r="G484" s="28">
        <v>0</v>
      </c>
      <c r="H484" s="11">
        <v>1000</v>
      </c>
    </row>
    <row r="485" spans="1:8" x14ac:dyDescent="0.25">
      <c r="A485" s="14" t="s">
        <v>1217</v>
      </c>
      <c r="B485" s="21" t="s">
        <v>3731</v>
      </c>
      <c r="C485" s="22" t="s">
        <v>2649</v>
      </c>
      <c r="D485" s="27">
        <f t="shared" si="8"/>
        <v>1000</v>
      </c>
      <c r="E485" s="28">
        <v>0</v>
      </c>
      <c r="F485" s="28">
        <v>0</v>
      </c>
      <c r="G485" s="28">
        <v>0</v>
      </c>
      <c r="H485" s="11">
        <v>1000</v>
      </c>
    </row>
    <row r="486" spans="1:8" x14ac:dyDescent="0.25">
      <c r="A486" s="14" t="s">
        <v>3732</v>
      </c>
      <c r="B486" s="21" t="s">
        <v>2636</v>
      </c>
      <c r="C486" s="22" t="s">
        <v>2638</v>
      </c>
      <c r="D486" s="27">
        <f t="shared" si="8"/>
        <v>500</v>
      </c>
      <c r="E486" s="28">
        <v>0</v>
      </c>
      <c r="F486" s="28">
        <v>0</v>
      </c>
      <c r="G486" s="28">
        <v>0</v>
      </c>
      <c r="H486" s="11">
        <v>500</v>
      </c>
    </row>
    <row r="487" spans="1:8" x14ac:dyDescent="0.25">
      <c r="A487" s="14" t="s">
        <v>3733</v>
      </c>
      <c r="B487" s="21" t="s">
        <v>2639</v>
      </c>
      <c r="C487" s="22" t="s">
        <v>2638</v>
      </c>
      <c r="D487" s="27">
        <f t="shared" si="8"/>
        <v>500</v>
      </c>
      <c r="E487" s="28">
        <v>0</v>
      </c>
      <c r="F487" s="28">
        <v>0</v>
      </c>
      <c r="G487" s="28">
        <v>0</v>
      </c>
      <c r="H487" s="11">
        <v>500</v>
      </c>
    </row>
    <row r="488" spans="1:8" x14ac:dyDescent="0.25">
      <c r="A488" s="14" t="s">
        <v>1218</v>
      </c>
      <c r="B488" s="21" t="s">
        <v>1219</v>
      </c>
      <c r="C488" s="22" t="s">
        <v>2650</v>
      </c>
      <c r="D488" s="27">
        <f t="shared" si="8"/>
        <v>30000</v>
      </c>
      <c r="E488" s="28">
        <v>0</v>
      </c>
      <c r="F488" s="28">
        <v>0</v>
      </c>
      <c r="G488" s="28">
        <v>0</v>
      </c>
      <c r="H488" s="11">
        <v>30000</v>
      </c>
    </row>
    <row r="489" spans="1:8" x14ac:dyDescent="0.25">
      <c r="A489" s="14" t="s">
        <v>1220</v>
      </c>
      <c r="B489" s="21" t="s">
        <v>2651</v>
      </c>
      <c r="C489" s="22" t="s">
        <v>2650</v>
      </c>
      <c r="D489" s="27">
        <f t="shared" si="8"/>
        <v>30000</v>
      </c>
      <c r="E489" s="28">
        <v>0</v>
      </c>
      <c r="F489" s="28">
        <v>0</v>
      </c>
      <c r="G489" s="28">
        <v>0</v>
      </c>
      <c r="H489" s="11">
        <v>30000</v>
      </c>
    </row>
    <row r="490" spans="1:8" x14ac:dyDescent="0.25">
      <c r="A490" s="14" t="s">
        <v>1221</v>
      </c>
      <c r="B490" s="21" t="s">
        <v>2636</v>
      </c>
      <c r="C490" s="22" t="s">
        <v>2652</v>
      </c>
      <c r="D490" s="27">
        <f t="shared" si="8"/>
        <v>2000</v>
      </c>
      <c r="E490" s="28">
        <v>0</v>
      </c>
      <c r="F490" s="28">
        <v>0</v>
      </c>
      <c r="G490" s="28">
        <v>0</v>
      </c>
      <c r="H490" s="11">
        <v>2000</v>
      </c>
    </row>
    <row r="491" spans="1:8" x14ac:dyDescent="0.25">
      <c r="A491" s="14" t="s">
        <v>1222</v>
      </c>
      <c r="B491" s="21" t="s">
        <v>2639</v>
      </c>
      <c r="C491" s="22" t="s">
        <v>2652</v>
      </c>
      <c r="D491" s="27">
        <f t="shared" si="8"/>
        <v>2000</v>
      </c>
      <c r="E491" s="28">
        <v>0</v>
      </c>
      <c r="F491" s="28">
        <v>0</v>
      </c>
      <c r="G491" s="28">
        <v>0</v>
      </c>
      <c r="H491" s="11">
        <v>2000</v>
      </c>
    </row>
    <row r="492" spans="1:8" x14ac:dyDescent="0.25">
      <c r="A492" s="14" t="s">
        <v>1223</v>
      </c>
      <c r="B492" s="21" t="s">
        <v>2653</v>
      </c>
      <c r="C492" s="22" t="s">
        <v>2654</v>
      </c>
      <c r="D492" s="27">
        <f t="shared" si="8"/>
        <v>12000</v>
      </c>
      <c r="E492" s="28">
        <v>0</v>
      </c>
      <c r="F492" s="28">
        <v>0</v>
      </c>
      <c r="G492" s="28">
        <v>0</v>
      </c>
      <c r="H492" s="11">
        <v>12000</v>
      </c>
    </row>
    <row r="493" spans="1:8" x14ac:dyDescent="0.25">
      <c r="A493" s="14" t="s">
        <v>1224</v>
      </c>
      <c r="B493" s="21" t="s">
        <v>1225</v>
      </c>
      <c r="C493" s="22" t="s">
        <v>2654</v>
      </c>
      <c r="D493" s="27">
        <f t="shared" si="8"/>
        <v>12000</v>
      </c>
      <c r="E493" s="28">
        <v>0</v>
      </c>
      <c r="F493" s="28">
        <v>0</v>
      </c>
      <c r="G493" s="28">
        <v>0</v>
      </c>
      <c r="H493" s="11">
        <v>12000</v>
      </c>
    </row>
    <row r="494" spans="1:8" x14ac:dyDescent="0.25">
      <c r="A494" s="14" t="s">
        <v>1226</v>
      </c>
      <c r="B494" s="21" t="s">
        <v>1227</v>
      </c>
      <c r="C494" s="22" t="s">
        <v>2655</v>
      </c>
      <c r="D494" s="27">
        <f t="shared" si="8"/>
        <v>500</v>
      </c>
      <c r="E494" s="28">
        <v>0</v>
      </c>
      <c r="F494" s="28">
        <v>0</v>
      </c>
      <c r="G494" s="28">
        <v>0</v>
      </c>
      <c r="H494" s="11">
        <v>500</v>
      </c>
    </row>
    <row r="495" spans="1:8" x14ac:dyDescent="0.25">
      <c r="A495" s="14" t="s">
        <v>1228</v>
      </c>
      <c r="B495" s="21" t="s">
        <v>1229</v>
      </c>
      <c r="C495" s="22" t="s">
        <v>2655</v>
      </c>
      <c r="D495" s="27">
        <f t="shared" si="8"/>
        <v>500</v>
      </c>
      <c r="E495" s="28">
        <v>0</v>
      </c>
      <c r="F495" s="28">
        <v>0</v>
      </c>
      <c r="G495" s="28">
        <v>0</v>
      </c>
      <c r="H495" s="11">
        <v>500</v>
      </c>
    </row>
    <row r="496" spans="1:8" x14ac:dyDescent="0.25">
      <c r="A496" s="14" t="s">
        <v>1230</v>
      </c>
      <c r="B496" s="21" t="s">
        <v>2656</v>
      </c>
      <c r="C496" s="22" t="s">
        <v>2657</v>
      </c>
      <c r="D496" s="27">
        <f t="shared" si="8"/>
        <v>4000</v>
      </c>
      <c r="E496" s="28">
        <v>0</v>
      </c>
      <c r="F496" s="28">
        <v>0</v>
      </c>
      <c r="G496" s="28">
        <v>0</v>
      </c>
      <c r="H496" s="11">
        <v>4000</v>
      </c>
    </row>
    <row r="497" spans="1:8" x14ac:dyDescent="0.25">
      <c r="A497" s="14" t="s">
        <v>1231</v>
      </c>
      <c r="B497" s="21" t="s">
        <v>1232</v>
      </c>
      <c r="C497" s="22" t="s">
        <v>2657</v>
      </c>
      <c r="D497" s="27">
        <f t="shared" si="8"/>
        <v>4000</v>
      </c>
      <c r="E497" s="28">
        <v>0</v>
      </c>
      <c r="F497" s="28">
        <v>0</v>
      </c>
      <c r="G497" s="28">
        <v>0</v>
      </c>
      <c r="H497" s="11">
        <v>4000</v>
      </c>
    </row>
    <row r="498" spans="1:8" x14ac:dyDescent="0.25">
      <c r="A498" s="14" t="s">
        <v>1233</v>
      </c>
      <c r="B498" s="21" t="s">
        <v>2658</v>
      </c>
      <c r="C498" s="22" t="s">
        <v>2659</v>
      </c>
      <c r="D498" s="27">
        <f t="shared" si="8"/>
        <v>4000</v>
      </c>
      <c r="E498" s="28">
        <v>0</v>
      </c>
      <c r="F498" s="28">
        <v>0</v>
      </c>
      <c r="G498" s="28">
        <v>0</v>
      </c>
      <c r="H498" s="11">
        <v>4000</v>
      </c>
    </row>
    <row r="499" spans="1:8" x14ac:dyDescent="0.25">
      <c r="A499" s="14" t="s">
        <v>1234</v>
      </c>
      <c r="B499" s="21" t="s">
        <v>1235</v>
      </c>
      <c r="C499" s="22" t="s">
        <v>2659</v>
      </c>
      <c r="D499" s="27">
        <f t="shared" si="8"/>
        <v>4000</v>
      </c>
      <c r="E499" s="28">
        <v>0</v>
      </c>
      <c r="F499" s="28">
        <v>0</v>
      </c>
      <c r="G499" s="28">
        <v>0</v>
      </c>
      <c r="H499" s="11">
        <v>4000</v>
      </c>
    </row>
    <row r="500" spans="1:8" x14ac:dyDescent="0.25">
      <c r="A500" s="14" t="s">
        <v>1236</v>
      </c>
      <c r="B500" s="21" t="s">
        <v>2660</v>
      </c>
      <c r="C500" s="22" t="s">
        <v>2661</v>
      </c>
      <c r="D500" s="27">
        <f t="shared" si="8"/>
        <v>4500</v>
      </c>
      <c r="E500" s="28">
        <v>0</v>
      </c>
      <c r="F500" s="28">
        <v>0</v>
      </c>
      <c r="G500" s="28">
        <v>0</v>
      </c>
      <c r="H500" s="11">
        <v>4500</v>
      </c>
    </row>
    <row r="501" spans="1:8" x14ac:dyDescent="0.25">
      <c r="A501" s="14" t="s">
        <v>1237</v>
      </c>
      <c r="B501" s="21" t="s">
        <v>2662</v>
      </c>
      <c r="C501" s="22" t="s">
        <v>2661</v>
      </c>
      <c r="D501" s="27">
        <f t="shared" si="8"/>
        <v>4500</v>
      </c>
      <c r="E501" s="28">
        <v>0</v>
      </c>
      <c r="F501" s="28">
        <v>0</v>
      </c>
      <c r="G501" s="28">
        <v>0</v>
      </c>
      <c r="H501" s="11">
        <v>4500</v>
      </c>
    </row>
    <row r="502" spans="1:8" x14ac:dyDescent="0.25">
      <c r="A502" s="14" t="s">
        <v>1238</v>
      </c>
      <c r="B502" s="21" t="s">
        <v>2339</v>
      </c>
      <c r="C502" s="22" t="s">
        <v>2663</v>
      </c>
      <c r="D502" s="27">
        <f t="shared" si="8"/>
        <v>15000</v>
      </c>
      <c r="E502" s="28">
        <v>0</v>
      </c>
      <c r="F502" s="28">
        <v>0</v>
      </c>
      <c r="G502" s="28">
        <v>0</v>
      </c>
      <c r="H502" s="11">
        <v>15000</v>
      </c>
    </row>
    <row r="503" spans="1:8" x14ac:dyDescent="0.25">
      <c r="A503" s="14" t="s">
        <v>1239</v>
      </c>
      <c r="B503" s="21" t="s">
        <v>814</v>
      </c>
      <c r="C503" s="22" t="s">
        <v>2663</v>
      </c>
      <c r="D503" s="27">
        <f t="shared" si="8"/>
        <v>15000</v>
      </c>
      <c r="E503" s="28">
        <v>0</v>
      </c>
      <c r="F503" s="28">
        <v>0</v>
      </c>
      <c r="G503" s="28">
        <v>0</v>
      </c>
      <c r="H503" s="11">
        <v>15000</v>
      </c>
    </row>
    <row r="504" spans="1:8" x14ac:dyDescent="0.25">
      <c r="A504" s="14" t="s">
        <v>1240</v>
      </c>
      <c r="B504" s="21" t="s">
        <v>2664</v>
      </c>
      <c r="C504" s="22" t="s">
        <v>2666</v>
      </c>
      <c r="D504" s="27">
        <f t="shared" si="8"/>
        <v>2000</v>
      </c>
      <c r="E504" s="28">
        <v>0</v>
      </c>
      <c r="F504" s="28">
        <v>0</v>
      </c>
      <c r="G504" s="28">
        <v>0</v>
      </c>
      <c r="H504" s="11">
        <v>2000</v>
      </c>
    </row>
    <row r="505" spans="1:8" x14ac:dyDescent="0.25">
      <c r="A505" s="14" t="s">
        <v>1241</v>
      </c>
      <c r="B505" s="21" t="s">
        <v>2667</v>
      </c>
      <c r="C505" s="22" t="s">
        <v>2666</v>
      </c>
      <c r="D505" s="27">
        <f t="shared" si="8"/>
        <v>2000</v>
      </c>
      <c r="E505" s="28">
        <v>0</v>
      </c>
      <c r="F505" s="28">
        <v>0</v>
      </c>
      <c r="G505" s="28">
        <v>0</v>
      </c>
      <c r="H505" s="11">
        <v>2000</v>
      </c>
    </row>
    <row r="506" spans="1:8" x14ac:dyDescent="0.25">
      <c r="A506" s="14" t="s">
        <v>1242</v>
      </c>
      <c r="B506" s="21" t="s">
        <v>1243</v>
      </c>
      <c r="C506" s="22" t="s">
        <v>2668</v>
      </c>
      <c r="D506" s="27">
        <f t="shared" si="8"/>
        <v>4000</v>
      </c>
      <c r="E506" s="28">
        <v>0</v>
      </c>
      <c r="F506" s="28">
        <v>0</v>
      </c>
      <c r="G506" s="28">
        <v>0</v>
      </c>
      <c r="H506" s="11">
        <v>4000</v>
      </c>
    </row>
    <row r="507" spans="1:8" x14ac:dyDescent="0.25">
      <c r="A507" s="14" t="s">
        <v>1244</v>
      </c>
      <c r="B507" s="21" t="s">
        <v>1245</v>
      </c>
      <c r="C507" s="22" t="s">
        <v>2668</v>
      </c>
      <c r="D507" s="27">
        <f t="shared" si="8"/>
        <v>4000</v>
      </c>
      <c r="E507" s="28">
        <v>0</v>
      </c>
      <c r="F507" s="28">
        <v>0</v>
      </c>
      <c r="G507" s="28">
        <v>0</v>
      </c>
      <c r="H507" s="11">
        <v>4000</v>
      </c>
    </row>
    <row r="508" spans="1:8" x14ac:dyDescent="0.25">
      <c r="A508" s="14" t="s">
        <v>1246</v>
      </c>
      <c r="B508" s="21" t="s">
        <v>1247</v>
      </c>
      <c r="C508" s="22" t="s">
        <v>2669</v>
      </c>
      <c r="D508" s="27">
        <f t="shared" si="8"/>
        <v>500</v>
      </c>
      <c r="E508" s="28">
        <v>0</v>
      </c>
      <c r="F508" s="28">
        <v>0</v>
      </c>
      <c r="G508" s="28">
        <v>0</v>
      </c>
      <c r="H508" s="11">
        <v>500</v>
      </c>
    </row>
    <row r="509" spans="1:8" x14ac:dyDescent="0.25">
      <c r="A509" s="14" t="s">
        <v>1248</v>
      </c>
      <c r="B509" s="21" t="s">
        <v>1249</v>
      </c>
      <c r="C509" s="22" t="s">
        <v>2669</v>
      </c>
      <c r="D509" s="27">
        <f t="shared" si="8"/>
        <v>500</v>
      </c>
      <c r="E509" s="28">
        <v>0</v>
      </c>
      <c r="F509" s="28">
        <v>0</v>
      </c>
      <c r="G509" s="28">
        <v>0</v>
      </c>
      <c r="H509" s="11">
        <v>500</v>
      </c>
    </row>
    <row r="510" spans="1:8" x14ac:dyDescent="0.25">
      <c r="A510" s="14" t="s">
        <v>1250</v>
      </c>
      <c r="B510" s="21" t="s">
        <v>1251</v>
      </c>
      <c r="C510" s="22" t="s">
        <v>2670</v>
      </c>
      <c r="D510" s="27">
        <f t="shared" si="8"/>
        <v>1500</v>
      </c>
      <c r="E510" s="28">
        <v>0</v>
      </c>
      <c r="F510" s="28">
        <v>0</v>
      </c>
      <c r="G510" s="28">
        <v>0</v>
      </c>
      <c r="H510" s="11">
        <v>1500</v>
      </c>
    </row>
    <row r="511" spans="1:8" x14ac:dyDescent="0.25">
      <c r="A511" s="14" t="s">
        <v>1252</v>
      </c>
      <c r="B511" s="21" t="s">
        <v>1253</v>
      </c>
      <c r="C511" s="22" t="s">
        <v>2670</v>
      </c>
      <c r="D511" s="27">
        <f t="shared" si="8"/>
        <v>1500</v>
      </c>
      <c r="E511" s="28">
        <v>0</v>
      </c>
      <c r="F511" s="28">
        <v>0</v>
      </c>
      <c r="G511" s="28">
        <v>0</v>
      </c>
      <c r="H511" s="11">
        <v>1500</v>
      </c>
    </row>
    <row r="512" spans="1:8" x14ac:dyDescent="0.25">
      <c r="A512" s="14" t="s">
        <v>1254</v>
      </c>
      <c r="B512" s="21" t="s">
        <v>1255</v>
      </c>
      <c r="C512" s="22" t="s">
        <v>2671</v>
      </c>
      <c r="D512" s="27">
        <f t="shared" si="8"/>
        <v>5500</v>
      </c>
      <c r="E512" s="28">
        <v>0</v>
      </c>
      <c r="F512" s="28">
        <v>0</v>
      </c>
      <c r="G512" s="28">
        <v>0</v>
      </c>
      <c r="H512" s="11">
        <v>5500</v>
      </c>
    </row>
    <row r="513" spans="1:10" x14ac:dyDescent="0.25">
      <c r="A513" s="14" t="s">
        <v>1256</v>
      </c>
      <c r="B513" s="21" t="s">
        <v>1257</v>
      </c>
      <c r="C513" s="22" t="s">
        <v>2671</v>
      </c>
      <c r="D513" s="27">
        <f t="shared" si="8"/>
        <v>5500</v>
      </c>
      <c r="E513" s="28">
        <v>0</v>
      </c>
      <c r="F513" s="28">
        <v>0</v>
      </c>
      <c r="G513" s="28">
        <v>0</v>
      </c>
      <c r="H513" s="11">
        <v>5500</v>
      </c>
    </row>
    <row r="514" spans="1:10" x14ac:dyDescent="0.25">
      <c r="A514" s="14" t="s">
        <v>1258</v>
      </c>
      <c r="B514" s="21" t="s">
        <v>1259</v>
      </c>
      <c r="C514" s="22" t="s">
        <v>2672</v>
      </c>
      <c r="D514" s="27">
        <f t="shared" si="8"/>
        <v>15000</v>
      </c>
      <c r="E514" s="28">
        <v>0</v>
      </c>
      <c r="F514" s="28">
        <v>0</v>
      </c>
      <c r="G514" s="28">
        <v>0</v>
      </c>
      <c r="H514" s="11">
        <v>15000</v>
      </c>
    </row>
    <row r="515" spans="1:10" x14ac:dyDescent="0.25">
      <c r="A515" s="14" t="s">
        <v>1260</v>
      </c>
      <c r="B515" s="21" t="s">
        <v>1083</v>
      </c>
      <c r="C515" s="22" t="s">
        <v>2672</v>
      </c>
      <c r="D515" s="27">
        <f t="shared" si="8"/>
        <v>15000</v>
      </c>
      <c r="E515" s="28">
        <v>0</v>
      </c>
      <c r="F515" s="28">
        <v>0</v>
      </c>
      <c r="G515" s="28">
        <v>0</v>
      </c>
      <c r="H515" s="11">
        <v>15000</v>
      </c>
    </row>
    <row r="516" spans="1:10" x14ac:dyDescent="0.25">
      <c r="A516" s="14" t="s">
        <v>3734</v>
      </c>
      <c r="B516" s="21" t="s">
        <v>3735</v>
      </c>
      <c r="C516" s="22" t="s">
        <v>2666</v>
      </c>
      <c r="D516" s="27">
        <f t="shared" si="8"/>
        <v>500</v>
      </c>
      <c r="E516" s="28">
        <v>0</v>
      </c>
      <c r="F516" s="28">
        <v>0</v>
      </c>
      <c r="G516" s="28">
        <v>0</v>
      </c>
      <c r="H516" s="11">
        <v>500</v>
      </c>
    </row>
    <row r="517" spans="1:10" x14ac:dyDescent="0.25">
      <c r="A517" s="14" t="s">
        <v>3736</v>
      </c>
      <c r="B517" s="21" t="s">
        <v>3737</v>
      </c>
      <c r="C517" s="22" t="s">
        <v>2666</v>
      </c>
      <c r="D517" s="27">
        <f t="shared" si="8"/>
        <v>500</v>
      </c>
      <c r="E517" s="28">
        <v>0</v>
      </c>
      <c r="F517" s="28">
        <v>0</v>
      </c>
      <c r="G517" s="28">
        <v>0</v>
      </c>
      <c r="H517" s="11">
        <v>500</v>
      </c>
    </row>
    <row r="518" spans="1:10" x14ac:dyDescent="0.25">
      <c r="A518" s="66" t="s">
        <v>2673</v>
      </c>
      <c r="B518" s="67" t="s">
        <v>3738</v>
      </c>
      <c r="C518" s="68" t="s">
        <v>2674</v>
      </c>
      <c r="D518" s="69">
        <f t="shared" si="8"/>
        <v>85000</v>
      </c>
      <c r="E518" s="70">
        <v>0</v>
      </c>
      <c r="F518" s="70">
        <v>0</v>
      </c>
      <c r="G518" s="70">
        <v>0</v>
      </c>
      <c r="H518" s="71">
        <v>85000</v>
      </c>
      <c r="J518" s="87" t="s">
        <v>2763</v>
      </c>
    </row>
    <row r="519" spans="1:10" x14ac:dyDescent="0.25">
      <c r="A519" s="66" t="s">
        <v>2675</v>
      </c>
      <c r="B519" s="67" t="s">
        <v>3739</v>
      </c>
      <c r="C519" s="68" t="s">
        <v>2674</v>
      </c>
      <c r="D519" s="69">
        <f t="shared" si="8"/>
        <v>85000</v>
      </c>
      <c r="E519" s="70">
        <v>0</v>
      </c>
      <c r="F519" s="70">
        <v>0</v>
      </c>
      <c r="G519" s="70">
        <v>0</v>
      </c>
      <c r="H519" s="71">
        <v>85000</v>
      </c>
      <c r="J519" s="87" t="s">
        <v>2763</v>
      </c>
    </row>
    <row r="520" spans="1:10" x14ac:dyDescent="0.25">
      <c r="A520" s="14" t="s">
        <v>1261</v>
      </c>
      <c r="B520" s="21" t="s">
        <v>1262</v>
      </c>
      <c r="C520" s="22" t="s">
        <v>2676</v>
      </c>
      <c r="D520" s="27">
        <f t="shared" si="8"/>
        <v>15000</v>
      </c>
      <c r="E520" s="28">
        <v>0</v>
      </c>
      <c r="F520" s="28">
        <v>0</v>
      </c>
      <c r="G520" s="28">
        <v>0</v>
      </c>
      <c r="H520" s="11">
        <v>15000</v>
      </c>
    </row>
    <row r="521" spans="1:10" x14ac:dyDescent="0.25">
      <c r="A521" s="14" t="s">
        <v>1263</v>
      </c>
      <c r="B521" s="21" t="s">
        <v>1264</v>
      </c>
      <c r="C521" s="22" t="s">
        <v>2676</v>
      </c>
      <c r="D521" s="27">
        <f t="shared" si="8"/>
        <v>15000</v>
      </c>
      <c r="E521" s="28">
        <v>0</v>
      </c>
      <c r="F521" s="28">
        <v>0</v>
      </c>
      <c r="G521" s="28">
        <v>0</v>
      </c>
      <c r="H521" s="11">
        <v>15000</v>
      </c>
    </row>
    <row r="522" spans="1:10" x14ac:dyDescent="0.25">
      <c r="A522" s="14" t="s">
        <v>1265</v>
      </c>
      <c r="B522" s="21" t="s">
        <v>1266</v>
      </c>
      <c r="C522" s="22" t="s">
        <v>2677</v>
      </c>
      <c r="D522" s="27">
        <f t="shared" si="8"/>
        <v>3000</v>
      </c>
      <c r="E522" s="28">
        <v>0</v>
      </c>
      <c r="F522" s="28">
        <v>0</v>
      </c>
      <c r="G522" s="28">
        <v>0</v>
      </c>
      <c r="H522" s="11">
        <v>3000</v>
      </c>
    </row>
    <row r="523" spans="1:10" x14ac:dyDescent="0.25">
      <c r="A523" s="14" t="s">
        <v>1267</v>
      </c>
      <c r="B523" s="21" t="s">
        <v>722</v>
      </c>
      <c r="C523" s="22" t="s">
        <v>2677</v>
      </c>
      <c r="D523" s="27">
        <f t="shared" si="8"/>
        <v>3000</v>
      </c>
      <c r="E523" s="28">
        <v>0</v>
      </c>
      <c r="F523" s="28">
        <v>0</v>
      </c>
      <c r="G523" s="28">
        <v>0</v>
      </c>
      <c r="H523" s="11">
        <v>3000</v>
      </c>
    </row>
    <row r="524" spans="1:10" x14ac:dyDescent="0.25">
      <c r="A524" s="14" t="s">
        <v>1268</v>
      </c>
      <c r="B524" s="21" t="s">
        <v>1269</v>
      </c>
      <c r="C524" s="22" t="s">
        <v>2678</v>
      </c>
      <c r="D524" s="27">
        <f t="shared" ref="D524:D587" si="9">E524+F524+H524</f>
        <v>7000</v>
      </c>
      <c r="E524" s="28">
        <v>0</v>
      </c>
      <c r="F524" s="28">
        <v>0</v>
      </c>
      <c r="G524" s="28">
        <v>0</v>
      </c>
      <c r="H524" s="11">
        <v>7000</v>
      </c>
    </row>
    <row r="525" spans="1:10" x14ac:dyDescent="0.25">
      <c r="A525" s="14" t="s">
        <v>1270</v>
      </c>
      <c r="B525" s="21" t="s">
        <v>1271</v>
      </c>
      <c r="C525" s="22" t="s">
        <v>2678</v>
      </c>
      <c r="D525" s="27">
        <f t="shared" si="9"/>
        <v>7000</v>
      </c>
      <c r="E525" s="28">
        <v>0</v>
      </c>
      <c r="F525" s="28">
        <v>0</v>
      </c>
      <c r="G525" s="28">
        <v>0</v>
      </c>
      <c r="H525" s="11">
        <v>7000</v>
      </c>
    </row>
    <row r="526" spans="1:10" x14ac:dyDescent="0.25">
      <c r="A526" s="14" t="s">
        <v>1272</v>
      </c>
      <c r="B526" s="21" t="s">
        <v>2653</v>
      </c>
      <c r="C526" s="22" t="s">
        <v>2679</v>
      </c>
      <c r="D526" s="27">
        <f t="shared" si="9"/>
        <v>8000</v>
      </c>
      <c r="E526" s="28">
        <v>0</v>
      </c>
      <c r="F526" s="28">
        <v>0</v>
      </c>
      <c r="G526" s="28">
        <v>0</v>
      </c>
      <c r="H526" s="11">
        <v>8000</v>
      </c>
    </row>
    <row r="527" spans="1:10" x14ac:dyDescent="0.25">
      <c r="A527" s="14" t="s">
        <v>1273</v>
      </c>
      <c r="B527" s="21" t="s">
        <v>1225</v>
      </c>
      <c r="C527" s="22" t="s">
        <v>2679</v>
      </c>
      <c r="D527" s="27">
        <f t="shared" si="9"/>
        <v>8000</v>
      </c>
      <c r="E527" s="28">
        <v>0</v>
      </c>
      <c r="F527" s="28">
        <v>0</v>
      </c>
      <c r="G527" s="28">
        <v>0</v>
      </c>
      <c r="H527" s="11">
        <v>8000</v>
      </c>
    </row>
    <row r="528" spans="1:10" x14ac:dyDescent="0.25">
      <c r="A528" s="66" t="s">
        <v>2680</v>
      </c>
      <c r="B528" s="67" t="s">
        <v>2681</v>
      </c>
      <c r="C528" s="68" t="s">
        <v>2682</v>
      </c>
      <c r="D528" s="69">
        <f t="shared" si="9"/>
        <v>90000</v>
      </c>
      <c r="E528" s="70">
        <v>0</v>
      </c>
      <c r="F528" s="70">
        <v>0</v>
      </c>
      <c r="G528" s="70">
        <v>0</v>
      </c>
      <c r="H528" s="71">
        <v>90000</v>
      </c>
      <c r="J528" s="87" t="s">
        <v>2763</v>
      </c>
    </row>
    <row r="529" spans="1:10" x14ac:dyDescent="0.25">
      <c r="A529" s="66" t="s">
        <v>2683</v>
      </c>
      <c r="B529" s="67" t="s">
        <v>2684</v>
      </c>
      <c r="C529" s="68" t="s">
        <v>2682</v>
      </c>
      <c r="D529" s="69">
        <f t="shared" si="9"/>
        <v>90000</v>
      </c>
      <c r="E529" s="70">
        <v>0</v>
      </c>
      <c r="F529" s="70">
        <v>0</v>
      </c>
      <c r="G529" s="70">
        <v>0</v>
      </c>
      <c r="H529" s="71">
        <v>90000</v>
      </c>
      <c r="J529" s="87" t="s">
        <v>2763</v>
      </c>
    </row>
    <row r="530" spans="1:10" x14ac:dyDescent="0.25">
      <c r="A530" s="14" t="s">
        <v>1274</v>
      </c>
      <c r="B530" s="21" t="s">
        <v>1275</v>
      </c>
      <c r="C530" s="22" t="s">
        <v>2685</v>
      </c>
      <c r="D530" s="27">
        <f t="shared" si="9"/>
        <v>4000</v>
      </c>
      <c r="E530" s="28">
        <v>0</v>
      </c>
      <c r="F530" s="28">
        <v>0</v>
      </c>
      <c r="G530" s="28">
        <v>0</v>
      </c>
      <c r="H530" s="11">
        <v>4000</v>
      </c>
    </row>
    <row r="531" spans="1:10" x14ac:dyDescent="0.25">
      <c r="A531" s="14" t="s">
        <v>1276</v>
      </c>
      <c r="B531" s="21" t="s">
        <v>1277</v>
      </c>
      <c r="C531" s="22" t="s">
        <v>2685</v>
      </c>
      <c r="D531" s="27">
        <f t="shared" si="9"/>
        <v>4000</v>
      </c>
      <c r="E531" s="28">
        <v>0</v>
      </c>
      <c r="F531" s="28">
        <v>0</v>
      </c>
      <c r="G531" s="28">
        <v>0</v>
      </c>
      <c r="H531" s="11">
        <v>4000</v>
      </c>
    </row>
    <row r="532" spans="1:10" x14ac:dyDescent="0.25">
      <c r="A532" s="66" t="s">
        <v>2686</v>
      </c>
      <c r="B532" s="67" t="s">
        <v>2687</v>
      </c>
      <c r="C532" s="68" t="s">
        <v>2689</v>
      </c>
      <c r="D532" s="69">
        <f t="shared" si="9"/>
        <v>100000</v>
      </c>
      <c r="E532" s="70">
        <v>0</v>
      </c>
      <c r="F532" s="70">
        <v>0</v>
      </c>
      <c r="G532" s="70">
        <v>0</v>
      </c>
      <c r="H532" s="71">
        <v>100000</v>
      </c>
      <c r="J532" s="87" t="s">
        <v>2763</v>
      </c>
    </row>
    <row r="533" spans="1:10" x14ac:dyDescent="0.25">
      <c r="A533" s="66" t="s">
        <v>2690</v>
      </c>
      <c r="B533" s="67" t="s">
        <v>2691</v>
      </c>
      <c r="C533" s="68" t="s">
        <v>2689</v>
      </c>
      <c r="D533" s="69">
        <f t="shared" si="9"/>
        <v>100000</v>
      </c>
      <c r="E533" s="70">
        <v>0</v>
      </c>
      <c r="F533" s="70">
        <v>0</v>
      </c>
      <c r="G533" s="70">
        <v>0</v>
      </c>
      <c r="H533" s="71">
        <v>100000</v>
      </c>
      <c r="J533" s="87" t="s">
        <v>2763</v>
      </c>
    </row>
    <row r="534" spans="1:10" s="42" customFormat="1" x14ac:dyDescent="0.25">
      <c r="A534" s="14" t="s">
        <v>1458</v>
      </c>
      <c r="B534" s="21" t="s">
        <v>2692</v>
      </c>
      <c r="C534" s="22" t="s">
        <v>2693</v>
      </c>
      <c r="D534" s="27">
        <f t="shared" si="9"/>
        <v>20000</v>
      </c>
      <c r="E534" s="28">
        <v>0</v>
      </c>
      <c r="F534" s="28">
        <v>0</v>
      </c>
      <c r="G534" s="28">
        <v>0</v>
      </c>
      <c r="H534" s="11">
        <v>20000</v>
      </c>
      <c r="J534" s="60"/>
    </row>
    <row r="535" spans="1:10" s="42" customFormat="1" x14ac:dyDescent="0.25">
      <c r="A535" s="14" t="s">
        <v>1459</v>
      </c>
      <c r="B535" s="21" t="s">
        <v>2694</v>
      </c>
      <c r="C535" s="22" t="s">
        <v>2695</v>
      </c>
      <c r="D535" s="27">
        <f t="shared" si="9"/>
        <v>40000</v>
      </c>
      <c r="E535" s="28">
        <v>0</v>
      </c>
      <c r="F535" s="28">
        <v>0</v>
      </c>
      <c r="G535" s="28">
        <v>0</v>
      </c>
      <c r="H535" s="11">
        <v>40000</v>
      </c>
      <c r="J535" s="60"/>
    </row>
    <row r="536" spans="1:10" x14ac:dyDescent="0.25">
      <c r="A536" s="14" t="s">
        <v>1460</v>
      </c>
      <c r="B536" s="21" t="s">
        <v>2696</v>
      </c>
      <c r="C536" s="22" t="s">
        <v>2697</v>
      </c>
      <c r="D536" s="27">
        <f t="shared" si="9"/>
        <v>10000</v>
      </c>
      <c r="E536" s="28">
        <v>0</v>
      </c>
      <c r="F536" s="28">
        <v>0</v>
      </c>
      <c r="G536" s="28">
        <v>0</v>
      </c>
      <c r="H536" s="11">
        <v>10000</v>
      </c>
    </row>
    <row r="537" spans="1:10" x14ac:dyDescent="0.25">
      <c r="A537" s="14" t="s">
        <v>1461</v>
      </c>
      <c r="B537" s="21" t="s">
        <v>3740</v>
      </c>
      <c r="C537" s="22" t="s">
        <v>2693</v>
      </c>
      <c r="D537" s="27">
        <f t="shared" si="9"/>
        <v>20000</v>
      </c>
      <c r="E537" s="28">
        <v>0</v>
      </c>
      <c r="F537" s="28">
        <v>0</v>
      </c>
      <c r="G537" s="28">
        <v>0</v>
      </c>
      <c r="H537" s="11">
        <v>20000</v>
      </c>
    </row>
    <row r="538" spans="1:10" x14ac:dyDescent="0.25">
      <c r="A538" s="14" t="s">
        <v>1462</v>
      </c>
      <c r="B538" s="21" t="s">
        <v>3741</v>
      </c>
      <c r="C538" s="22" t="s">
        <v>2695</v>
      </c>
      <c r="D538" s="27">
        <f t="shared" si="9"/>
        <v>40000</v>
      </c>
      <c r="E538" s="28">
        <v>0</v>
      </c>
      <c r="F538" s="28">
        <v>0</v>
      </c>
      <c r="G538" s="28">
        <v>0</v>
      </c>
      <c r="H538" s="11">
        <v>40000</v>
      </c>
    </row>
    <row r="539" spans="1:10" x14ac:dyDescent="0.25">
      <c r="A539" s="14" t="s">
        <v>1463</v>
      </c>
      <c r="B539" s="21" t="s">
        <v>1464</v>
      </c>
      <c r="C539" s="22" t="s">
        <v>2697</v>
      </c>
      <c r="D539" s="27">
        <f t="shared" si="9"/>
        <v>10000</v>
      </c>
      <c r="E539" s="28">
        <v>0</v>
      </c>
      <c r="F539" s="28">
        <v>0</v>
      </c>
      <c r="G539" s="28">
        <v>0</v>
      </c>
      <c r="H539" s="11">
        <v>10000</v>
      </c>
    </row>
    <row r="540" spans="1:10" x14ac:dyDescent="0.25">
      <c r="A540" s="14" t="s">
        <v>1278</v>
      </c>
      <c r="B540" s="21" t="s">
        <v>1279</v>
      </c>
      <c r="C540" s="22" t="s">
        <v>2698</v>
      </c>
      <c r="D540" s="27">
        <f t="shared" si="9"/>
        <v>800</v>
      </c>
      <c r="E540" s="28">
        <v>0</v>
      </c>
      <c r="F540" s="28">
        <v>0</v>
      </c>
      <c r="G540" s="28">
        <v>0</v>
      </c>
      <c r="H540" s="11">
        <v>800</v>
      </c>
    </row>
    <row r="541" spans="1:10" x14ac:dyDescent="0.25">
      <c r="A541" s="14" t="s">
        <v>1280</v>
      </c>
      <c r="B541" s="21" t="s">
        <v>1281</v>
      </c>
      <c r="C541" s="22" t="s">
        <v>2698</v>
      </c>
      <c r="D541" s="27">
        <f t="shared" si="9"/>
        <v>800</v>
      </c>
      <c r="E541" s="28">
        <v>0</v>
      </c>
      <c r="F541" s="28">
        <v>0</v>
      </c>
      <c r="G541" s="28">
        <v>0</v>
      </c>
      <c r="H541" s="11">
        <v>800</v>
      </c>
    </row>
    <row r="542" spans="1:10" x14ac:dyDescent="0.25">
      <c r="A542" s="14" t="s">
        <v>1282</v>
      </c>
      <c r="B542" s="21" t="s">
        <v>3742</v>
      </c>
      <c r="C542" s="22" t="s">
        <v>2699</v>
      </c>
      <c r="D542" s="27">
        <f t="shared" si="9"/>
        <v>40000</v>
      </c>
      <c r="E542" s="28">
        <v>0</v>
      </c>
      <c r="F542" s="28">
        <v>0</v>
      </c>
      <c r="G542" s="28">
        <v>0</v>
      </c>
      <c r="H542" s="11">
        <v>40000</v>
      </c>
    </row>
    <row r="543" spans="1:10" x14ac:dyDescent="0.25">
      <c r="A543" s="14" t="s">
        <v>1283</v>
      </c>
      <c r="B543" s="21" t="s">
        <v>3743</v>
      </c>
      <c r="C543" s="22" t="s">
        <v>2699</v>
      </c>
      <c r="D543" s="27">
        <f t="shared" si="9"/>
        <v>40000</v>
      </c>
      <c r="E543" s="28">
        <v>0</v>
      </c>
      <c r="F543" s="28">
        <v>0</v>
      </c>
      <c r="G543" s="28">
        <v>0</v>
      </c>
      <c r="H543" s="11">
        <v>40000</v>
      </c>
    </row>
    <row r="544" spans="1:10" x14ac:dyDescent="0.25">
      <c r="A544" s="14" t="s">
        <v>1284</v>
      </c>
      <c r="B544" s="21" t="s">
        <v>2700</v>
      </c>
      <c r="C544" s="22" t="s">
        <v>2702</v>
      </c>
      <c r="D544" s="27">
        <f t="shared" si="9"/>
        <v>3250</v>
      </c>
      <c r="E544" s="28">
        <v>0</v>
      </c>
      <c r="F544" s="28">
        <v>0</v>
      </c>
      <c r="G544" s="28">
        <v>0</v>
      </c>
      <c r="H544" s="11">
        <v>3250</v>
      </c>
    </row>
    <row r="545" spans="1:10" x14ac:dyDescent="0.25">
      <c r="A545" s="14" t="s">
        <v>1285</v>
      </c>
      <c r="B545" s="21" t="s">
        <v>1286</v>
      </c>
      <c r="C545" s="22" t="s">
        <v>2702</v>
      </c>
      <c r="D545" s="27">
        <f t="shared" si="9"/>
        <v>3250</v>
      </c>
      <c r="E545" s="28">
        <v>0</v>
      </c>
      <c r="F545" s="28">
        <v>0</v>
      </c>
      <c r="G545" s="28">
        <v>0</v>
      </c>
      <c r="H545" s="11">
        <v>3250</v>
      </c>
    </row>
    <row r="546" spans="1:10" x14ac:dyDescent="0.25">
      <c r="A546" s="14" t="s">
        <v>1287</v>
      </c>
      <c r="B546" s="21" t="s">
        <v>1288</v>
      </c>
      <c r="C546" s="22" t="s">
        <v>2703</v>
      </c>
      <c r="D546" s="27">
        <f t="shared" si="9"/>
        <v>20000</v>
      </c>
      <c r="E546" s="28">
        <v>0</v>
      </c>
      <c r="F546" s="28">
        <v>0</v>
      </c>
      <c r="G546" s="28">
        <v>0</v>
      </c>
      <c r="H546" s="11">
        <v>20000</v>
      </c>
    </row>
    <row r="547" spans="1:10" x14ac:dyDescent="0.25">
      <c r="A547" s="14" t="s">
        <v>1289</v>
      </c>
      <c r="B547" s="21" t="s">
        <v>1290</v>
      </c>
      <c r="C547" s="22" t="s">
        <v>2703</v>
      </c>
      <c r="D547" s="27">
        <f t="shared" si="9"/>
        <v>20000</v>
      </c>
      <c r="E547" s="28">
        <v>0</v>
      </c>
      <c r="F547" s="28">
        <v>0</v>
      </c>
      <c r="G547" s="28">
        <v>0</v>
      </c>
      <c r="H547" s="11">
        <v>20000</v>
      </c>
    </row>
    <row r="548" spans="1:10" s="42" customFormat="1" x14ac:dyDescent="0.25">
      <c r="A548" s="14" t="s">
        <v>1291</v>
      </c>
      <c r="B548" s="21" t="s">
        <v>1292</v>
      </c>
      <c r="C548" s="22" t="s">
        <v>2704</v>
      </c>
      <c r="D548" s="27">
        <f t="shared" si="9"/>
        <v>5000</v>
      </c>
      <c r="E548" s="28">
        <v>0</v>
      </c>
      <c r="F548" s="28">
        <v>0</v>
      </c>
      <c r="G548" s="28">
        <v>0</v>
      </c>
      <c r="H548" s="11">
        <v>5000</v>
      </c>
      <c r="J548" s="60"/>
    </row>
    <row r="549" spans="1:10" s="42" customFormat="1" x14ac:dyDescent="0.25">
      <c r="A549" s="14" t="s">
        <v>1293</v>
      </c>
      <c r="B549" s="21" t="s">
        <v>1294</v>
      </c>
      <c r="C549" s="22" t="s">
        <v>2704</v>
      </c>
      <c r="D549" s="27">
        <f t="shared" si="9"/>
        <v>5000</v>
      </c>
      <c r="E549" s="28">
        <v>0</v>
      </c>
      <c r="F549" s="28">
        <v>0</v>
      </c>
      <c r="G549" s="28">
        <v>0</v>
      </c>
      <c r="H549" s="11">
        <v>5000</v>
      </c>
      <c r="J549" s="60"/>
    </row>
    <row r="550" spans="1:10" x14ac:dyDescent="0.25">
      <c r="A550" s="14" t="s">
        <v>1295</v>
      </c>
      <c r="B550" s="21" t="s">
        <v>1296</v>
      </c>
      <c r="C550" s="22" t="s">
        <v>2706</v>
      </c>
      <c r="D550" s="27">
        <f t="shared" si="9"/>
        <v>2000</v>
      </c>
      <c r="E550" s="28">
        <v>0</v>
      </c>
      <c r="F550" s="28">
        <v>0</v>
      </c>
      <c r="G550" s="28">
        <v>0</v>
      </c>
      <c r="H550" s="11">
        <v>2000</v>
      </c>
    </row>
    <row r="551" spans="1:10" x14ac:dyDescent="0.25">
      <c r="A551" s="14" t="s">
        <v>1297</v>
      </c>
      <c r="B551" s="21" t="s">
        <v>1298</v>
      </c>
      <c r="C551" s="22" t="s">
        <v>2706</v>
      </c>
      <c r="D551" s="27">
        <f t="shared" si="9"/>
        <v>2000</v>
      </c>
      <c r="E551" s="28">
        <v>0</v>
      </c>
      <c r="F551" s="28">
        <v>0</v>
      </c>
      <c r="G551" s="28">
        <v>0</v>
      </c>
      <c r="H551" s="11">
        <v>2000</v>
      </c>
    </row>
    <row r="552" spans="1:10" x14ac:dyDescent="0.25">
      <c r="A552" s="14" t="s">
        <v>1299</v>
      </c>
      <c r="B552" s="21" t="s">
        <v>2707</v>
      </c>
      <c r="C552" s="22" t="s">
        <v>2708</v>
      </c>
      <c r="D552" s="27">
        <f t="shared" si="9"/>
        <v>40000</v>
      </c>
      <c r="E552" s="28">
        <v>0</v>
      </c>
      <c r="F552" s="28">
        <v>0</v>
      </c>
      <c r="G552" s="28">
        <v>0</v>
      </c>
      <c r="H552" s="11">
        <v>40000</v>
      </c>
    </row>
    <row r="553" spans="1:10" x14ac:dyDescent="0.25">
      <c r="A553" s="14" t="s">
        <v>1300</v>
      </c>
      <c r="B553" s="21" t="s">
        <v>1301</v>
      </c>
      <c r="C553" s="22" t="s">
        <v>2708</v>
      </c>
      <c r="D553" s="27">
        <f t="shared" si="9"/>
        <v>40000</v>
      </c>
      <c r="E553" s="28">
        <v>0</v>
      </c>
      <c r="F553" s="28">
        <v>0</v>
      </c>
      <c r="G553" s="28">
        <v>0</v>
      </c>
      <c r="H553" s="11">
        <v>40000</v>
      </c>
    </row>
    <row r="554" spans="1:10" x14ac:dyDescent="0.25">
      <c r="A554" s="14" t="s">
        <v>3744</v>
      </c>
      <c r="B554" s="21" t="s">
        <v>1269</v>
      </c>
      <c r="C554" s="22" t="s">
        <v>2678</v>
      </c>
      <c r="D554" s="27">
        <f t="shared" si="9"/>
        <v>2500</v>
      </c>
      <c r="E554" s="28">
        <v>0</v>
      </c>
      <c r="F554" s="28">
        <v>0</v>
      </c>
      <c r="G554" s="28">
        <v>0</v>
      </c>
      <c r="H554" s="11">
        <v>2500</v>
      </c>
    </row>
    <row r="555" spans="1:10" x14ac:dyDescent="0.25">
      <c r="A555" s="14" t="s">
        <v>3745</v>
      </c>
      <c r="B555" s="21" t="s">
        <v>1271</v>
      </c>
      <c r="C555" s="22" t="s">
        <v>2678</v>
      </c>
      <c r="D555" s="27">
        <f t="shared" si="9"/>
        <v>2500</v>
      </c>
      <c r="E555" s="28">
        <v>0</v>
      </c>
      <c r="F555" s="28">
        <v>0</v>
      </c>
      <c r="G555" s="28">
        <v>0</v>
      </c>
      <c r="H555" s="11">
        <v>2500</v>
      </c>
    </row>
    <row r="556" spans="1:10" x14ac:dyDescent="0.25">
      <c r="A556" s="66" t="s">
        <v>3746</v>
      </c>
      <c r="B556" s="67" t="s">
        <v>2687</v>
      </c>
      <c r="C556" s="68" t="s">
        <v>2689</v>
      </c>
      <c r="D556" s="69">
        <f t="shared" si="9"/>
        <v>130000</v>
      </c>
      <c r="E556" s="70">
        <v>0</v>
      </c>
      <c r="F556" s="70">
        <v>0</v>
      </c>
      <c r="G556" s="70">
        <v>0</v>
      </c>
      <c r="H556" s="71">
        <v>130000</v>
      </c>
      <c r="J556" s="87" t="s">
        <v>2763</v>
      </c>
    </row>
    <row r="557" spans="1:10" x14ac:dyDescent="0.25">
      <c r="A557" s="66" t="s">
        <v>3747</v>
      </c>
      <c r="B557" s="67" t="s">
        <v>2691</v>
      </c>
      <c r="C557" s="68" t="s">
        <v>2689</v>
      </c>
      <c r="D557" s="69">
        <f t="shared" si="9"/>
        <v>130000</v>
      </c>
      <c r="E557" s="70">
        <v>0</v>
      </c>
      <c r="F557" s="70">
        <v>0</v>
      </c>
      <c r="G557" s="70">
        <v>0</v>
      </c>
      <c r="H557" s="71">
        <v>130000</v>
      </c>
      <c r="J557" s="87" t="s">
        <v>2763</v>
      </c>
    </row>
    <row r="558" spans="1:10" x14ac:dyDescent="0.25">
      <c r="A558" s="66" t="s">
        <v>3748</v>
      </c>
      <c r="B558" s="67" t="s">
        <v>3749</v>
      </c>
      <c r="C558" s="68" t="s">
        <v>3750</v>
      </c>
      <c r="D558" s="69">
        <f t="shared" si="9"/>
        <v>90000</v>
      </c>
      <c r="E558" s="70">
        <v>0</v>
      </c>
      <c r="F558" s="70">
        <v>0</v>
      </c>
      <c r="G558" s="70">
        <v>0</v>
      </c>
      <c r="H558" s="71">
        <v>90000</v>
      </c>
      <c r="J558" s="87" t="s">
        <v>2763</v>
      </c>
    </row>
    <row r="559" spans="1:10" x14ac:dyDescent="0.25">
      <c r="A559" s="66" t="s">
        <v>3751</v>
      </c>
      <c r="B559" s="67" t="s">
        <v>3752</v>
      </c>
      <c r="C559" s="68" t="s">
        <v>3750</v>
      </c>
      <c r="D559" s="69">
        <f t="shared" si="9"/>
        <v>90000</v>
      </c>
      <c r="E559" s="70">
        <v>0</v>
      </c>
      <c r="F559" s="70">
        <v>0</v>
      </c>
      <c r="G559" s="70">
        <v>0</v>
      </c>
      <c r="H559" s="71">
        <v>90000</v>
      </c>
      <c r="J559" s="87" t="s">
        <v>2763</v>
      </c>
    </row>
    <row r="560" spans="1:10" x14ac:dyDescent="0.25">
      <c r="A560" s="66" t="s">
        <v>3753</v>
      </c>
      <c r="B560" s="67" t="s">
        <v>3754</v>
      </c>
      <c r="C560" s="68" t="s">
        <v>3755</v>
      </c>
      <c r="D560" s="69">
        <f t="shared" si="9"/>
        <v>60000</v>
      </c>
      <c r="E560" s="70">
        <v>0</v>
      </c>
      <c r="F560" s="70">
        <v>0</v>
      </c>
      <c r="G560" s="70">
        <v>0</v>
      </c>
      <c r="H560" s="71">
        <v>60000</v>
      </c>
      <c r="J560" s="87" t="s">
        <v>2763</v>
      </c>
    </row>
    <row r="561" spans="1:10" x14ac:dyDescent="0.25">
      <c r="A561" s="66" t="s">
        <v>3756</v>
      </c>
      <c r="B561" s="67" t="s">
        <v>3757</v>
      </c>
      <c r="C561" s="68" t="s">
        <v>3755</v>
      </c>
      <c r="D561" s="69">
        <f t="shared" si="9"/>
        <v>60000</v>
      </c>
      <c r="E561" s="70">
        <v>0</v>
      </c>
      <c r="F561" s="70">
        <v>0</v>
      </c>
      <c r="G561" s="70">
        <v>0</v>
      </c>
      <c r="H561" s="71">
        <v>60000</v>
      </c>
      <c r="J561" s="87" t="s">
        <v>2763</v>
      </c>
    </row>
    <row r="562" spans="1:10" x14ac:dyDescent="0.25">
      <c r="A562" s="14" t="s">
        <v>3758</v>
      </c>
      <c r="B562" s="21" t="s">
        <v>2700</v>
      </c>
      <c r="C562" s="22" t="s">
        <v>2702</v>
      </c>
      <c r="D562" s="27">
        <f t="shared" si="9"/>
        <v>7000</v>
      </c>
      <c r="E562" s="28">
        <v>0</v>
      </c>
      <c r="F562" s="28">
        <v>0</v>
      </c>
      <c r="G562" s="28">
        <v>0</v>
      </c>
      <c r="H562" s="11">
        <v>7000</v>
      </c>
    </row>
    <row r="563" spans="1:10" x14ac:dyDescent="0.25">
      <c r="A563" s="14" t="s">
        <v>3759</v>
      </c>
      <c r="B563" s="21" t="s">
        <v>1286</v>
      </c>
      <c r="C563" s="22" t="s">
        <v>2702</v>
      </c>
      <c r="D563" s="27">
        <f t="shared" si="9"/>
        <v>7000</v>
      </c>
      <c r="E563" s="28">
        <v>0</v>
      </c>
      <c r="F563" s="28">
        <v>0</v>
      </c>
      <c r="G563" s="28">
        <v>0</v>
      </c>
      <c r="H563" s="11">
        <v>7000</v>
      </c>
    </row>
    <row r="564" spans="1:10" x14ac:dyDescent="0.25">
      <c r="A564" s="14" t="s">
        <v>1302</v>
      </c>
      <c r="B564" s="21" t="s">
        <v>1303</v>
      </c>
      <c r="C564" s="22" t="s">
        <v>2709</v>
      </c>
      <c r="D564" s="27">
        <f t="shared" si="9"/>
        <v>3000</v>
      </c>
      <c r="E564" s="28">
        <v>0</v>
      </c>
      <c r="F564" s="28">
        <v>0</v>
      </c>
      <c r="G564" s="28">
        <v>0</v>
      </c>
      <c r="H564" s="11">
        <v>3000</v>
      </c>
    </row>
    <row r="565" spans="1:10" x14ac:dyDescent="0.25">
      <c r="A565" s="14" t="s">
        <v>1304</v>
      </c>
      <c r="B565" s="21" t="s">
        <v>1305</v>
      </c>
      <c r="C565" s="22" t="s">
        <v>2709</v>
      </c>
      <c r="D565" s="27">
        <f t="shared" si="9"/>
        <v>3000</v>
      </c>
      <c r="E565" s="28">
        <v>0</v>
      </c>
      <c r="F565" s="28">
        <v>0</v>
      </c>
      <c r="G565" s="28">
        <v>0</v>
      </c>
      <c r="H565" s="11">
        <v>3000</v>
      </c>
    </row>
    <row r="566" spans="1:10" x14ac:dyDescent="0.25">
      <c r="A566" s="14" t="s">
        <v>1306</v>
      </c>
      <c r="B566" s="21" t="s">
        <v>1307</v>
      </c>
      <c r="C566" s="22" t="s">
        <v>2710</v>
      </c>
      <c r="D566" s="27">
        <f t="shared" si="9"/>
        <v>3000</v>
      </c>
      <c r="E566" s="28">
        <v>0</v>
      </c>
      <c r="F566" s="28">
        <v>0</v>
      </c>
      <c r="G566" s="28">
        <v>0</v>
      </c>
      <c r="H566" s="11">
        <v>3000</v>
      </c>
    </row>
    <row r="567" spans="1:10" x14ac:dyDescent="0.25">
      <c r="A567" s="14" t="s">
        <v>1308</v>
      </c>
      <c r="B567" s="21" t="s">
        <v>1309</v>
      </c>
      <c r="C567" s="22" t="s">
        <v>2710</v>
      </c>
      <c r="D567" s="27">
        <f t="shared" si="9"/>
        <v>3000</v>
      </c>
      <c r="E567" s="28">
        <v>0</v>
      </c>
      <c r="F567" s="28">
        <v>0</v>
      </c>
      <c r="G567" s="28">
        <v>0</v>
      </c>
      <c r="H567" s="11">
        <v>3000</v>
      </c>
    </row>
    <row r="568" spans="1:10" x14ac:dyDescent="0.25">
      <c r="A568" s="14" t="s">
        <v>1310</v>
      </c>
      <c r="B568" s="21" t="s">
        <v>1311</v>
      </c>
      <c r="C568" s="22" t="s">
        <v>2711</v>
      </c>
      <c r="D568" s="27">
        <f t="shared" si="9"/>
        <v>500</v>
      </c>
      <c r="E568" s="28">
        <v>0</v>
      </c>
      <c r="F568" s="28">
        <v>0</v>
      </c>
      <c r="G568" s="28">
        <v>0</v>
      </c>
      <c r="H568" s="11">
        <v>500</v>
      </c>
    </row>
    <row r="569" spans="1:10" x14ac:dyDescent="0.25">
      <c r="A569" s="14" t="s">
        <v>1312</v>
      </c>
      <c r="B569" s="21" t="s">
        <v>1313</v>
      </c>
      <c r="C569" s="22" t="s">
        <v>2711</v>
      </c>
      <c r="D569" s="27">
        <f t="shared" si="9"/>
        <v>500</v>
      </c>
      <c r="E569" s="28">
        <v>0</v>
      </c>
      <c r="F569" s="28">
        <v>0</v>
      </c>
      <c r="G569" s="28">
        <v>0</v>
      </c>
      <c r="H569" s="11">
        <v>500</v>
      </c>
    </row>
    <row r="570" spans="1:10" x14ac:dyDescent="0.25">
      <c r="A570" s="14" t="s">
        <v>1314</v>
      </c>
      <c r="B570" s="21" t="s">
        <v>1315</v>
      </c>
      <c r="C570" s="22" t="s">
        <v>2712</v>
      </c>
      <c r="D570" s="27">
        <f t="shared" si="9"/>
        <v>4000</v>
      </c>
      <c r="E570" s="28">
        <v>0</v>
      </c>
      <c r="F570" s="28">
        <v>0</v>
      </c>
      <c r="G570" s="28">
        <v>0</v>
      </c>
      <c r="H570" s="11">
        <v>4000</v>
      </c>
    </row>
    <row r="571" spans="1:10" x14ac:dyDescent="0.25">
      <c r="A571" s="14" t="s">
        <v>1316</v>
      </c>
      <c r="B571" s="21" t="s">
        <v>1317</v>
      </c>
      <c r="C571" s="22" t="s">
        <v>2712</v>
      </c>
      <c r="D571" s="27">
        <f t="shared" si="9"/>
        <v>4000</v>
      </c>
      <c r="E571" s="28">
        <v>0</v>
      </c>
      <c r="F571" s="28">
        <v>0</v>
      </c>
      <c r="G571" s="28">
        <v>0</v>
      </c>
      <c r="H571" s="11">
        <v>4000</v>
      </c>
    </row>
    <row r="572" spans="1:10" x14ac:dyDescent="0.25">
      <c r="A572" s="14" t="s">
        <v>1318</v>
      </c>
      <c r="B572" s="21" t="s">
        <v>1319</v>
      </c>
      <c r="C572" s="22" t="s">
        <v>2713</v>
      </c>
      <c r="D572" s="27">
        <f t="shared" si="9"/>
        <v>500</v>
      </c>
      <c r="E572" s="28">
        <v>0</v>
      </c>
      <c r="F572" s="28">
        <v>0</v>
      </c>
      <c r="G572" s="28">
        <v>0</v>
      </c>
      <c r="H572" s="11">
        <v>500</v>
      </c>
    </row>
    <row r="573" spans="1:10" x14ac:dyDescent="0.25">
      <c r="A573" s="14" t="s">
        <v>1320</v>
      </c>
      <c r="B573" s="21" t="s">
        <v>1321</v>
      </c>
      <c r="C573" s="22" t="s">
        <v>2713</v>
      </c>
      <c r="D573" s="27">
        <f t="shared" si="9"/>
        <v>500</v>
      </c>
      <c r="E573" s="28">
        <v>0</v>
      </c>
      <c r="F573" s="28">
        <v>0</v>
      </c>
      <c r="G573" s="28">
        <v>0</v>
      </c>
      <c r="H573" s="11">
        <v>500</v>
      </c>
    </row>
    <row r="574" spans="1:10" x14ac:dyDescent="0.25">
      <c r="A574" s="14" t="s">
        <v>1322</v>
      </c>
      <c r="B574" s="21" t="s">
        <v>1323</v>
      </c>
      <c r="C574" s="22" t="s">
        <v>2714</v>
      </c>
      <c r="D574" s="27">
        <f t="shared" si="9"/>
        <v>1500</v>
      </c>
      <c r="E574" s="28">
        <v>0</v>
      </c>
      <c r="F574" s="28">
        <v>0</v>
      </c>
      <c r="G574" s="28">
        <v>0</v>
      </c>
      <c r="H574" s="11">
        <v>1500</v>
      </c>
    </row>
    <row r="575" spans="1:10" x14ac:dyDescent="0.25">
      <c r="A575" s="14" t="s">
        <v>1324</v>
      </c>
      <c r="B575" s="21" t="s">
        <v>1325</v>
      </c>
      <c r="C575" s="22" t="s">
        <v>2714</v>
      </c>
      <c r="D575" s="27">
        <f t="shared" si="9"/>
        <v>1500</v>
      </c>
      <c r="E575" s="28">
        <v>0</v>
      </c>
      <c r="F575" s="28">
        <v>0</v>
      </c>
      <c r="G575" s="28">
        <v>0</v>
      </c>
      <c r="H575" s="11">
        <v>1500</v>
      </c>
    </row>
    <row r="576" spans="1:10" x14ac:dyDescent="0.25">
      <c r="A576" s="14" t="s">
        <v>1326</v>
      </c>
      <c r="B576" s="21" t="s">
        <v>1327</v>
      </c>
      <c r="C576" s="22" t="s">
        <v>2715</v>
      </c>
      <c r="D576" s="27">
        <f t="shared" si="9"/>
        <v>2000</v>
      </c>
      <c r="E576" s="28">
        <v>0</v>
      </c>
      <c r="F576" s="28">
        <v>0</v>
      </c>
      <c r="G576" s="28">
        <v>0</v>
      </c>
      <c r="H576" s="11">
        <v>2000</v>
      </c>
    </row>
    <row r="577" spans="1:8" x14ac:dyDescent="0.25">
      <c r="A577" s="14" t="s">
        <v>1328</v>
      </c>
      <c r="B577" s="21" t="s">
        <v>1329</v>
      </c>
      <c r="C577" s="22" t="s">
        <v>2715</v>
      </c>
      <c r="D577" s="27">
        <f t="shared" si="9"/>
        <v>2000</v>
      </c>
      <c r="E577" s="28">
        <v>0</v>
      </c>
      <c r="F577" s="28">
        <v>0</v>
      </c>
      <c r="G577" s="28">
        <v>0</v>
      </c>
      <c r="H577" s="11">
        <v>2000</v>
      </c>
    </row>
    <row r="578" spans="1:8" x14ac:dyDescent="0.25">
      <c r="A578" s="14" t="s">
        <v>1330</v>
      </c>
      <c r="B578" s="21" t="s">
        <v>1331</v>
      </c>
      <c r="C578" s="22" t="s">
        <v>2716</v>
      </c>
      <c r="D578" s="27">
        <f t="shared" si="9"/>
        <v>2000</v>
      </c>
      <c r="E578" s="28">
        <v>0</v>
      </c>
      <c r="F578" s="28">
        <v>0</v>
      </c>
      <c r="G578" s="28">
        <v>0</v>
      </c>
      <c r="H578" s="11">
        <v>2000</v>
      </c>
    </row>
    <row r="579" spans="1:8" x14ac:dyDescent="0.25">
      <c r="A579" s="14" t="s">
        <v>1332</v>
      </c>
      <c r="B579" s="21" t="s">
        <v>1333</v>
      </c>
      <c r="C579" s="22" t="s">
        <v>2716</v>
      </c>
      <c r="D579" s="27">
        <f t="shared" si="9"/>
        <v>2000</v>
      </c>
      <c r="E579" s="28">
        <v>0</v>
      </c>
      <c r="F579" s="28">
        <v>0</v>
      </c>
      <c r="G579" s="28">
        <v>0</v>
      </c>
      <c r="H579" s="11">
        <v>2000</v>
      </c>
    </row>
    <row r="580" spans="1:8" x14ac:dyDescent="0.25">
      <c r="A580" s="14" t="s">
        <v>1334</v>
      </c>
      <c r="B580" s="21" t="s">
        <v>1335</v>
      </c>
      <c r="C580" s="22" t="s">
        <v>2717</v>
      </c>
      <c r="D580" s="27">
        <f t="shared" si="9"/>
        <v>5000</v>
      </c>
      <c r="E580" s="28">
        <v>0</v>
      </c>
      <c r="F580" s="28">
        <v>0</v>
      </c>
      <c r="G580" s="28">
        <v>0</v>
      </c>
      <c r="H580" s="11">
        <v>5000</v>
      </c>
    </row>
    <row r="581" spans="1:8" x14ac:dyDescent="0.25">
      <c r="A581" s="14" t="s">
        <v>1336</v>
      </c>
      <c r="B581" s="21" t="s">
        <v>1337</v>
      </c>
      <c r="C581" s="22" t="s">
        <v>2717</v>
      </c>
      <c r="D581" s="27">
        <f t="shared" si="9"/>
        <v>5000</v>
      </c>
      <c r="E581" s="28">
        <v>0</v>
      </c>
      <c r="F581" s="28">
        <v>0</v>
      </c>
      <c r="G581" s="28">
        <v>0</v>
      </c>
      <c r="H581" s="11">
        <v>5000</v>
      </c>
    </row>
    <row r="582" spans="1:8" x14ac:dyDescent="0.25">
      <c r="A582" s="14" t="s">
        <v>1338</v>
      </c>
      <c r="B582" s="21" t="s">
        <v>1001</v>
      </c>
      <c r="C582" s="22" t="s">
        <v>2718</v>
      </c>
      <c r="D582" s="27">
        <f t="shared" si="9"/>
        <v>4000</v>
      </c>
      <c r="E582" s="28">
        <v>0</v>
      </c>
      <c r="F582" s="28">
        <v>0</v>
      </c>
      <c r="G582" s="28">
        <v>0</v>
      </c>
      <c r="H582" s="11">
        <v>4000</v>
      </c>
    </row>
    <row r="583" spans="1:8" x14ac:dyDescent="0.25">
      <c r="A583" s="14" t="s">
        <v>1339</v>
      </c>
      <c r="B583" s="21" t="s">
        <v>1003</v>
      </c>
      <c r="C583" s="22" t="s">
        <v>2718</v>
      </c>
      <c r="D583" s="27">
        <f t="shared" si="9"/>
        <v>4000</v>
      </c>
      <c r="E583" s="28">
        <v>0</v>
      </c>
      <c r="F583" s="28">
        <v>0</v>
      </c>
      <c r="G583" s="28">
        <v>0</v>
      </c>
      <c r="H583" s="11">
        <v>4000</v>
      </c>
    </row>
    <row r="584" spans="1:8" x14ac:dyDescent="0.25">
      <c r="A584" s="14" t="s">
        <v>1340</v>
      </c>
      <c r="B584" s="21" t="s">
        <v>3760</v>
      </c>
      <c r="C584" s="22" t="s">
        <v>2719</v>
      </c>
      <c r="D584" s="27">
        <f t="shared" si="9"/>
        <v>1000</v>
      </c>
      <c r="E584" s="28">
        <v>0</v>
      </c>
      <c r="F584" s="28">
        <v>0</v>
      </c>
      <c r="G584" s="28">
        <v>0</v>
      </c>
      <c r="H584" s="11">
        <v>1000</v>
      </c>
    </row>
    <row r="585" spans="1:8" x14ac:dyDescent="0.25">
      <c r="A585" s="14" t="s">
        <v>1341</v>
      </c>
      <c r="B585" s="21" t="s">
        <v>3761</v>
      </c>
      <c r="C585" s="22" t="s">
        <v>2719</v>
      </c>
      <c r="D585" s="27">
        <f t="shared" si="9"/>
        <v>1000</v>
      </c>
      <c r="E585" s="28">
        <v>0</v>
      </c>
      <c r="F585" s="28">
        <v>0</v>
      </c>
      <c r="G585" s="28">
        <v>0</v>
      </c>
      <c r="H585" s="11">
        <v>1000</v>
      </c>
    </row>
    <row r="586" spans="1:8" x14ac:dyDescent="0.25">
      <c r="A586" s="14" t="s">
        <v>1342</v>
      </c>
      <c r="B586" s="21" t="s">
        <v>1343</v>
      </c>
      <c r="C586" s="22" t="s">
        <v>2720</v>
      </c>
      <c r="D586" s="27">
        <f t="shared" si="9"/>
        <v>3000</v>
      </c>
      <c r="E586" s="28">
        <v>0</v>
      </c>
      <c r="F586" s="28">
        <v>0</v>
      </c>
      <c r="G586" s="28">
        <v>0</v>
      </c>
      <c r="H586" s="11">
        <v>3000</v>
      </c>
    </row>
    <row r="587" spans="1:8" x14ac:dyDescent="0.25">
      <c r="A587" s="14" t="s">
        <v>1344</v>
      </c>
      <c r="B587" s="21" t="s">
        <v>1345</v>
      </c>
      <c r="C587" s="22" t="s">
        <v>2720</v>
      </c>
      <c r="D587" s="27">
        <f t="shared" si="9"/>
        <v>3000</v>
      </c>
      <c r="E587" s="28">
        <v>0</v>
      </c>
      <c r="F587" s="28">
        <v>0</v>
      </c>
      <c r="G587" s="28">
        <v>0</v>
      </c>
      <c r="H587" s="11">
        <v>3000</v>
      </c>
    </row>
    <row r="588" spans="1:8" x14ac:dyDescent="0.25">
      <c r="A588" s="14" t="s">
        <v>1346</v>
      </c>
      <c r="B588" s="21" t="s">
        <v>1347</v>
      </c>
      <c r="C588" s="22" t="s">
        <v>2721</v>
      </c>
      <c r="D588" s="27">
        <f t="shared" ref="D588:D651" si="10">E588+F588+H588</f>
        <v>600</v>
      </c>
      <c r="E588" s="28">
        <v>0</v>
      </c>
      <c r="F588" s="28">
        <v>0</v>
      </c>
      <c r="G588" s="28">
        <v>0</v>
      </c>
      <c r="H588" s="11">
        <v>600</v>
      </c>
    </row>
    <row r="589" spans="1:8" x14ac:dyDescent="0.25">
      <c r="A589" s="14" t="s">
        <v>1348</v>
      </c>
      <c r="B589" s="21" t="s">
        <v>1349</v>
      </c>
      <c r="C589" s="22" t="s">
        <v>2721</v>
      </c>
      <c r="D589" s="27">
        <f t="shared" si="10"/>
        <v>600</v>
      </c>
      <c r="E589" s="28">
        <v>0</v>
      </c>
      <c r="F589" s="28">
        <v>0</v>
      </c>
      <c r="G589" s="28">
        <v>0</v>
      </c>
      <c r="H589" s="11">
        <v>600</v>
      </c>
    </row>
    <row r="590" spans="1:8" x14ac:dyDescent="0.25">
      <c r="A590" s="14" t="s">
        <v>1350</v>
      </c>
      <c r="B590" s="21" t="s">
        <v>2722</v>
      </c>
      <c r="C590" s="22" t="s">
        <v>2723</v>
      </c>
      <c r="D590" s="27">
        <f t="shared" si="10"/>
        <v>1000</v>
      </c>
      <c r="E590" s="28">
        <v>0</v>
      </c>
      <c r="F590" s="28">
        <v>0</v>
      </c>
      <c r="G590" s="28">
        <v>0</v>
      </c>
      <c r="H590" s="11">
        <v>1000</v>
      </c>
    </row>
    <row r="591" spans="1:8" x14ac:dyDescent="0.25">
      <c r="A591" s="14" t="s">
        <v>1351</v>
      </c>
      <c r="B591" s="21" t="s">
        <v>2724</v>
      </c>
      <c r="C591" s="22" t="s">
        <v>2723</v>
      </c>
      <c r="D591" s="27">
        <f t="shared" si="10"/>
        <v>1000</v>
      </c>
      <c r="E591" s="28">
        <v>0</v>
      </c>
      <c r="F591" s="28">
        <v>0</v>
      </c>
      <c r="G591" s="28">
        <v>0</v>
      </c>
      <c r="H591" s="11">
        <v>1000</v>
      </c>
    </row>
    <row r="592" spans="1:8" x14ac:dyDescent="0.25">
      <c r="A592" s="14" t="s">
        <v>1352</v>
      </c>
      <c r="B592" s="21" t="s">
        <v>1353</v>
      </c>
      <c r="C592" s="22" t="s">
        <v>2725</v>
      </c>
      <c r="D592" s="27">
        <f t="shared" si="10"/>
        <v>2000</v>
      </c>
      <c r="E592" s="28">
        <v>0</v>
      </c>
      <c r="F592" s="28">
        <v>0</v>
      </c>
      <c r="G592" s="28">
        <v>0</v>
      </c>
      <c r="H592" s="11">
        <v>2000</v>
      </c>
    </row>
    <row r="593" spans="1:8" x14ac:dyDescent="0.25">
      <c r="A593" s="14" t="s">
        <v>1354</v>
      </c>
      <c r="B593" s="21" t="s">
        <v>1355</v>
      </c>
      <c r="C593" s="22" t="s">
        <v>2725</v>
      </c>
      <c r="D593" s="27">
        <f t="shared" si="10"/>
        <v>2000</v>
      </c>
      <c r="E593" s="28">
        <v>0</v>
      </c>
      <c r="F593" s="28">
        <v>0</v>
      </c>
      <c r="G593" s="28">
        <v>0</v>
      </c>
      <c r="H593" s="11">
        <v>2000</v>
      </c>
    </row>
    <row r="594" spans="1:8" x14ac:dyDescent="0.25">
      <c r="A594" s="14" t="s">
        <v>1356</v>
      </c>
      <c r="B594" s="21" t="s">
        <v>1357</v>
      </c>
      <c r="C594" s="22" t="s">
        <v>2727</v>
      </c>
      <c r="D594" s="27">
        <f t="shared" si="10"/>
        <v>400</v>
      </c>
      <c r="E594" s="28">
        <v>0</v>
      </c>
      <c r="F594" s="28">
        <v>0</v>
      </c>
      <c r="G594" s="28">
        <v>0</v>
      </c>
      <c r="H594" s="11">
        <v>400</v>
      </c>
    </row>
    <row r="595" spans="1:8" x14ac:dyDescent="0.25">
      <c r="A595" s="14" t="s">
        <v>1358</v>
      </c>
      <c r="B595" s="21" t="s">
        <v>1359</v>
      </c>
      <c r="C595" s="22" t="s">
        <v>2727</v>
      </c>
      <c r="D595" s="27">
        <f t="shared" si="10"/>
        <v>400</v>
      </c>
      <c r="E595" s="28">
        <v>0</v>
      </c>
      <c r="F595" s="28">
        <v>0</v>
      </c>
      <c r="G595" s="28">
        <v>0</v>
      </c>
      <c r="H595" s="11">
        <v>400</v>
      </c>
    </row>
    <row r="596" spans="1:8" x14ac:dyDescent="0.25">
      <c r="A596" s="14" t="s">
        <v>1360</v>
      </c>
      <c r="B596" s="21" t="s">
        <v>923</v>
      </c>
      <c r="C596" s="22" t="s">
        <v>2728</v>
      </c>
      <c r="D596" s="27">
        <f t="shared" si="10"/>
        <v>2000</v>
      </c>
      <c r="E596" s="28">
        <v>0</v>
      </c>
      <c r="F596" s="28">
        <v>0</v>
      </c>
      <c r="G596" s="28">
        <v>0</v>
      </c>
      <c r="H596" s="11">
        <v>2000</v>
      </c>
    </row>
    <row r="597" spans="1:8" x14ac:dyDescent="0.25">
      <c r="A597" s="14" t="s">
        <v>1361</v>
      </c>
      <c r="B597" s="21" t="s">
        <v>789</v>
      </c>
      <c r="C597" s="22" t="s">
        <v>2728</v>
      </c>
      <c r="D597" s="27">
        <f t="shared" si="10"/>
        <v>2000</v>
      </c>
      <c r="E597" s="28">
        <v>0</v>
      </c>
      <c r="F597" s="28">
        <v>0</v>
      </c>
      <c r="G597" s="28">
        <v>0</v>
      </c>
      <c r="H597" s="11">
        <v>2000</v>
      </c>
    </row>
    <row r="598" spans="1:8" x14ac:dyDescent="0.25">
      <c r="A598" s="14" t="s">
        <v>1362</v>
      </c>
      <c r="B598" s="21" t="s">
        <v>1185</v>
      </c>
      <c r="C598" s="22" t="s">
        <v>2729</v>
      </c>
      <c r="D598" s="27">
        <f t="shared" si="10"/>
        <v>8000</v>
      </c>
      <c r="E598" s="28">
        <v>0</v>
      </c>
      <c r="F598" s="28">
        <v>0</v>
      </c>
      <c r="G598" s="28">
        <v>0</v>
      </c>
      <c r="H598" s="11">
        <v>8000</v>
      </c>
    </row>
    <row r="599" spans="1:8" x14ac:dyDescent="0.25">
      <c r="A599" s="14" t="s">
        <v>1363</v>
      </c>
      <c r="B599" s="21" t="s">
        <v>874</v>
      </c>
      <c r="C599" s="22" t="s">
        <v>2729</v>
      </c>
      <c r="D599" s="27">
        <f t="shared" si="10"/>
        <v>8000</v>
      </c>
      <c r="E599" s="28">
        <v>0</v>
      </c>
      <c r="F599" s="28">
        <v>0</v>
      </c>
      <c r="G599" s="28">
        <v>0</v>
      </c>
      <c r="H599" s="11">
        <v>8000</v>
      </c>
    </row>
    <row r="600" spans="1:8" x14ac:dyDescent="0.25">
      <c r="A600" s="14" t="s">
        <v>1364</v>
      </c>
      <c r="B600" s="21" t="s">
        <v>1365</v>
      </c>
      <c r="C600" s="22" t="s">
        <v>2730</v>
      </c>
      <c r="D600" s="27">
        <f t="shared" si="10"/>
        <v>1000</v>
      </c>
      <c r="E600" s="28">
        <v>0</v>
      </c>
      <c r="F600" s="28">
        <v>0</v>
      </c>
      <c r="G600" s="28">
        <v>0</v>
      </c>
      <c r="H600" s="11">
        <v>1000</v>
      </c>
    </row>
    <row r="601" spans="1:8" x14ac:dyDescent="0.25">
      <c r="A601" s="14" t="s">
        <v>1366</v>
      </c>
      <c r="B601" s="21" t="s">
        <v>1367</v>
      </c>
      <c r="C601" s="22" t="s">
        <v>2730</v>
      </c>
      <c r="D601" s="27">
        <f t="shared" si="10"/>
        <v>1000</v>
      </c>
      <c r="E601" s="28">
        <v>0</v>
      </c>
      <c r="F601" s="28">
        <v>0</v>
      </c>
      <c r="G601" s="28">
        <v>0</v>
      </c>
      <c r="H601" s="11">
        <v>1000</v>
      </c>
    </row>
    <row r="602" spans="1:8" x14ac:dyDescent="0.25">
      <c r="A602" s="14" t="s">
        <v>1368</v>
      </c>
      <c r="B602" s="21" t="s">
        <v>1369</v>
      </c>
      <c r="C602" s="22" t="s">
        <v>2731</v>
      </c>
      <c r="D602" s="27">
        <f t="shared" si="10"/>
        <v>3000</v>
      </c>
      <c r="E602" s="28">
        <v>0</v>
      </c>
      <c r="F602" s="28">
        <v>0</v>
      </c>
      <c r="G602" s="28">
        <v>0</v>
      </c>
      <c r="H602" s="11">
        <v>3000</v>
      </c>
    </row>
    <row r="603" spans="1:8" x14ac:dyDescent="0.25">
      <c r="A603" s="14" t="s">
        <v>1370</v>
      </c>
      <c r="B603" s="21" t="s">
        <v>1371</v>
      </c>
      <c r="C603" s="22" t="s">
        <v>2731</v>
      </c>
      <c r="D603" s="27">
        <f t="shared" si="10"/>
        <v>3000</v>
      </c>
      <c r="E603" s="28">
        <v>0</v>
      </c>
      <c r="F603" s="28">
        <v>0</v>
      </c>
      <c r="G603" s="28">
        <v>0</v>
      </c>
      <c r="H603" s="11">
        <v>3000</v>
      </c>
    </row>
    <row r="604" spans="1:8" x14ac:dyDescent="0.25">
      <c r="A604" s="14" t="s">
        <v>3762</v>
      </c>
      <c r="B604" s="21" t="s">
        <v>3763</v>
      </c>
      <c r="C604" s="22" t="s">
        <v>2709</v>
      </c>
      <c r="D604" s="27">
        <f t="shared" si="10"/>
        <v>500</v>
      </c>
      <c r="E604" s="28">
        <v>0</v>
      </c>
      <c r="F604" s="28">
        <v>0</v>
      </c>
      <c r="G604" s="28">
        <v>0</v>
      </c>
      <c r="H604" s="11">
        <v>500</v>
      </c>
    </row>
    <row r="605" spans="1:8" x14ac:dyDescent="0.25">
      <c r="A605" s="14" t="s">
        <v>3764</v>
      </c>
      <c r="B605" s="21" t="s">
        <v>3765</v>
      </c>
      <c r="C605" s="22" t="s">
        <v>2709</v>
      </c>
      <c r="D605" s="27">
        <f t="shared" si="10"/>
        <v>500</v>
      </c>
      <c r="E605" s="28">
        <v>0</v>
      </c>
      <c r="F605" s="28">
        <v>0</v>
      </c>
      <c r="G605" s="28">
        <v>0</v>
      </c>
      <c r="H605" s="11">
        <v>500</v>
      </c>
    </row>
    <row r="606" spans="1:8" x14ac:dyDescent="0.25">
      <c r="A606" s="14" t="s">
        <v>3766</v>
      </c>
      <c r="B606" s="21" t="s">
        <v>1307</v>
      </c>
      <c r="C606" s="22" t="s">
        <v>2710</v>
      </c>
      <c r="D606" s="27">
        <f t="shared" si="10"/>
        <v>2000</v>
      </c>
      <c r="E606" s="28">
        <v>0</v>
      </c>
      <c r="F606" s="28">
        <v>0</v>
      </c>
      <c r="G606" s="28">
        <v>0</v>
      </c>
      <c r="H606" s="11">
        <v>2000</v>
      </c>
    </row>
    <row r="607" spans="1:8" x14ac:dyDescent="0.25">
      <c r="A607" s="14" t="s">
        <v>3767</v>
      </c>
      <c r="B607" s="21" t="s">
        <v>1309</v>
      </c>
      <c r="C607" s="22" t="s">
        <v>2710</v>
      </c>
      <c r="D607" s="27">
        <f t="shared" si="10"/>
        <v>2000</v>
      </c>
      <c r="E607" s="28">
        <v>0</v>
      </c>
      <c r="F607" s="28">
        <v>0</v>
      </c>
      <c r="G607" s="28">
        <v>0</v>
      </c>
      <c r="H607" s="11">
        <v>2000</v>
      </c>
    </row>
    <row r="608" spans="1:8" x14ac:dyDescent="0.25">
      <c r="A608" s="14" t="s">
        <v>3768</v>
      </c>
      <c r="B608" s="21" t="s">
        <v>3769</v>
      </c>
      <c r="C608" s="22" t="s">
        <v>3770</v>
      </c>
      <c r="D608" s="27">
        <f t="shared" si="10"/>
        <v>3000</v>
      </c>
      <c r="E608" s="28">
        <v>0</v>
      </c>
      <c r="F608" s="28">
        <v>0</v>
      </c>
      <c r="G608" s="28">
        <v>0</v>
      </c>
      <c r="H608" s="11">
        <v>3000</v>
      </c>
    </row>
    <row r="609" spans="1:8" x14ac:dyDescent="0.25">
      <c r="A609" s="14" t="s">
        <v>3771</v>
      </c>
      <c r="B609" s="21" t="s">
        <v>3772</v>
      </c>
      <c r="C609" s="22" t="s">
        <v>3770</v>
      </c>
      <c r="D609" s="27">
        <f t="shared" si="10"/>
        <v>3000</v>
      </c>
      <c r="E609" s="28">
        <v>0</v>
      </c>
      <c r="F609" s="28">
        <v>0</v>
      </c>
      <c r="G609" s="28">
        <v>0</v>
      </c>
      <c r="H609" s="11">
        <v>3000</v>
      </c>
    </row>
    <row r="610" spans="1:8" x14ac:dyDescent="0.25">
      <c r="A610" s="14" t="s">
        <v>3773</v>
      </c>
      <c r="B610" s="21" t="s">
        <v>3774</v>
      </c>
      <c r="C610" s="22" t="s">
        <v>4030</v>
      </c>
      <c r="D610" s="27">
        <f t="shared" si="10"/>
        <v>1000</v>
      </c>
      <c r="E610" s="28">
        <v>0</v>
      </c>
      <c r="F610" s="28">
        <v>0</v>
      </c>
      <c r="G610" s="28">
        <v>0</v>
      </c>
      <c r="H610" s="11">
        <v>1000</v>
      </c>
    </row>
    <row r="611" spans="1:8" x14ac:dyDescent="0.25">
      <c r="A611" s="14" t="s">
        <v>3775</v>
      </c>
      <c r="B611" s="21" t="s">
        <v>3776</v>
      </c>
      <c r="C611" s="22" t="s">
        <v>4030</v>
      </c>
      <c r="D611" s="27">
        <f t="shared" si="10"/>
        <v>1000</v>
      </c>
      <c r="E611" s="28">
        <v>0</v>
      </c>
      <c r="F611" s="28">
        <v>0</v>
      </c>
      <c r="G611" s="28">
        <v>0</v>
      </c>
      <c r="H611" s="11">
        <v>1000</v>
      </c>
    </row>
    <row r="612" spans="1:8" x14ac:dyDescent="0.25">
      <c r="A612" s="14" t="s">
        <v>3777</v>
      </c>
      <c r="B612" s="21" t="s">
        <v>1185</v>
      </c>
      <c r="C612" s="22" t="s">
        <v>2729</v>
      </c>
      <c r="D612" s="27">
        <f t="shared" si="10"/>
        <v>5000</v>
      </c>
      <c r="E612" s="28">
        <v>0</v>
      </c>
      <c r="F612" s="28">
        <v>0</v>
      </c>
      <c r="G612" s="28">
        <v>0</v>
      </c>
      <c r="H612" s="11">
        <v>5000</v>
      </c>
    </row>
    <row r="613" spans="1:8" x14ac:dyDescent="0.25">
      <c r="A613" s="14" t="s">
        <v>3778</v>
      </c>
      <c r="B613" s="21" t="s">
        <v>874</v>
      </c>
      <c r="C613" s="22" t="s">
        <v>2729</v>
      </c>
      <c r="D613" s="27">
        <f t="shared" si="10"/>
        <v>5000</v>
      </c>
      <c r="E613" s="28">
        <v>0</v>
      </c>
      <c r="F613" s="28">
        <v>0</v>
      </c>
      <c r="G613" s="28">
        <v>0</v>
      </c>
      <c r="H613" s="11">
        <v>5000</v>
      </c>
    </row>
    <row r="614" spans="1:8" x14ac:dyDescent="0.25">
      <c r="A614" s="14" t="s">
        <v>1372</v>
      </c>
      <c r="B614" s="21" t="s">
        <v>1307</v>
      </c>
      <c r="C614" s="22" t="s">
        <v>2732</v>
      </c>
      <c r="D614" s="27">
        <f t="shared" si="10"/>
        <v>20000</v>
      </c>
      <c r="E614" s="28">
        <v>0</v>
      </c>
      <c r="F614" s="28">
        <v>0</v>
      </c>
      <c r="G614" s="28">
        <v>0</v>
      </c>
      <c r="H614" s="11">
        <v>20000</v>
      </c>
    </row>
    <row r="615" spans="1:8" x14ac:dyDescent="0.25">
      <c r="A615" s="14" t="s">
        <v>1373</v>
      </c>
      <c r="B615" s="21" t="s">
        <v>1309</v>
      </c>
      <c r="C615" s="22" t="s">
        <v>2732</v>
      </c>
      <c r="D615" s="27">
        <f t="shared" si="10"/>
        <v>20000</v>
      </c>
      <c r="E615" s="28">
        <v>0</v>
      </c>
      <c r="F615" s="28">
        <v>0</v>
      </c>
      <c r="G615" s="28">
        <v>0</v>
      </c>
      <c r="H615" s="11">
        <v>20000</v>
      </c>
    </row>
    <row r="616" spans="1:8" x14ac:dyDescent="0.25">
      <c r="A616" s="14" t="s">
        <v>1374</v>
      </c>
      <c r="B616" s="21" t="s">
        <v>1375</v>
      </c>
      <c r="C616" s="22" t="s">
        <v>2733</v>
      </c>
      <c r="D616" s="27">
        <f t="shared" si="10"/>
        <v>10000</v>
      </c>
      <c r="E616" s="28">
        <v>0</v>
      </c>
      <c r="F616" s="28">
        <v>0</v>
      </c>
      <c r="G616" s="28">
        <v>0</v>
      </c>
      <c r="H616" s="11">
        <v>10000</v>
      </c>
    </row>
    <row r="617" spans="1:8" x14ac:dyDescent="0.25">
      <c r="A617" s="14" t="s">
        <v>1376</v>
      </c>
      <c r="B617" s="21" t="s">
        <v>1377</v>
      </c>
      <c r="C617" s="22" t="s">
        <v>2733</v>
      </c>
      <c r="D617" s="27">
        <f t="shared" si="10"/>
        <v>10000</v>
      </c>
      <c r="E617" s="28">
        <v>0</v>
      </c>
      <c r="F617" s="28">
        <v>0</v>
      </c>
      <c r="G617" s="28">
        <v>0</v>
      </c>
      <c r="H617" s="11">
        <v>10000</v>
      </c>
    </row>
    <row r="618" spans="1:8" x14ac:dyDescent="0.25">
      <c r="A618" s="14" t="s">
        <v>1378</v>
      </c>
      <c r="B618" s="21" t="s">
        <v>1311</v>
      </c>
      <c r="C618" s="22" t="s">
        <v>2734</v>
      </c>
      <c r="D618" s="27">
        <f t="shared" si="10"/>
        <v>1500</v>
      </c>
      <c r="E618" s="28">
        <v>0</v>
      </c>
      <c r="F618" s="28">
        <v>0</v>
      </c>
      <c r="G618" s="28">
        <v>0</v>
      </c>
      <c r="H618" s="11">
        <v>1500</v>
      </c>
    </row>
    <row r="619" spans="1:8" x14ac:dyDescent="0.25">
      <c r="A619" s="14" t="s">
        <v>1379</v>
      </c>
      <c r="B619" s="21" t="s">
        <v>1313</v>
      </c>
      <c r="C619" s="22" t="s">
        <v>2734</v>
      </c>
      <c r="D619" s="27">
        <f t="shared" si="10"/>
        <v>1500</v>
      </c>
      <c r="E619" s="28">
        <v>0</v>
      </c>
      <c r="F619" s="28">
        <v>0</v>
      </c>
      <c r="G619" s="28">
        <v>0</v>
      </c>
      <c r="H619" s="11">
        <v>1500</v>
      </c>
    </row>
    <row r="620" spans="1:8" x14ac:dyDescent="0.25">
      <c r="A620" s="14" t="s">
        <v>1380</v>
      </c>
      <c r="B620" s="21" t="s">
        <v>1327</v>
      </c>
      <c r="C620" s="22" t="s">
        <v>2735</v>
      </c>
      <c r="D620" s="27">
        <f t="shared" si="10"/>
        <v>10000</v>
      </c>
      <c r="E620" s="28">
        <v>0</v>
      </c>
      <c r="F620" s="28">
        <v>0</v>
      </c>
      <c r="G620" s="28">
        <v>0</v>
      </c>
      <c r="H620" s="11">
        <v>10000</v>
      </c>
    </row>
    <row r="621" spans="1:8" x14ac:dyDescent="0.25">
      <c r="A621" s="14" t="s">
        <v>1381</v>
      </c>
      <c r="B621" s="21" t="s">
        <v>1329</v>
      </c>
      <c r="C621" s="22" t="s">
        <v>2735</v>
      </c>
      <c r="D621" s="27">
        <f t="shared" si="10"/>
        <v>10000</v>
      </c>
      <c r="E621" s="28">
        <v>0</v>
      </c>
      <c r="F621" s="28">
        <v>0</v>
      </c>
      <c r="G621" s="28">
        <v>0</v>
      </c>
      <c r="H621" s="11">
        <v>10000</v>
      </c>
    </row>
    <row r="622" spans="1:8" x14ac:dyDescent="0.25">
      <c r="A622" s="14" t="s">
        <v>1382</v>
      </c>
      <c r="B622" s="21" t="s">
        <v>1383</v>
      </c>
      <c r="C622" s="22" t="s">
        <v>2736</v>
      </c>
      <c r="D622" s="27">
        <f t="shared" si="10"/>
        <v>20000</v>
      </c>
      <c r="E622" s="28">
        <v>0</v>
      </c>
      <c r="F622" s="28">
        <v>0</v>
      </c>
      <c r="G622" s="28">
        <v>0</v>
      </c>
      <c r="H622" s="11">
        <v>20000</v>
      </c>
    </row>
    <row r="623" spans="1:8" x14ac:dyDescent="0.25">
      <c r="A623" s="14" t="s">
        <v>1384</v>
      </c>
      <c r="B623" s="21" t="s">
        <v>1385</v>
      </c>
      <c r="C623" s="22" t="s">
        <v>2736</v>
      </c>
      <c r="D623" s="27">
        <f t="shared" si="10"/>
        <v>20000</v>
      </c>
      <c r="E623" s="28">
        <v>0</v>
      </c>
      <c r="F623" s="28">
        <v>0</v>
      </c>
      <c r="G623" s="28">
        <v>0</v>
      </c>
      <c r="H623" s="11">
        <v>20000</v>
      </c>
    </row>
    <row r="624" spans="1:8" x14ac:dyDescent="0.25">
      <c r="A624" s="14" t="s">
        <v>1386</v>
      </c>
      <c r="B624" s="21" t="s">
        <v>1387</v>
      </c>
      <c r="C624" s="22" t="s">
        <v>2737</v>
      </c>
      <c r="D624" s="27">
        <f t="shared" si="10"/>
        <v>10000</v>
      </c>
      <c r="E624" s="28">
        <v>0</v>
      </c>
      <c r="F624" s="28">
        <v>0</v>
      </c>
      <c r="G624" s="28">
        <v>0</v>
      </c>
      <c r="H624" s="11">
        <v>10000</v>
      </c>
    </row>
    <row r="625" spans="1:8" x14ac:dyDescent="0.25">
      <c r="A625" s="14" t="s">
        <v>1388</v>
      </c>
      <c r="B625" s="21" t="s">
        <v>1389</v>
      </c>
      <c r="C625" s="22" t="s">
        <v>2737</v>
      </c>
      <c r="D625" s="27">
        <f t="shared" si="10"/>
        <v>10000</v>
      </c>
      <c r="E625" s="28">
        <v>0</v>
      </c>
      <c r="F625" s="28">
        <v>0</v>
      </c>
      <c r="G625" s="28">
        <v>0</v>
      </c>
      <c r="H625" s="11">
        <v>10000</v>
      </c>
    </row>
    <row r="626" spans="1:8" x14ac:dyDescent="0.25">
      <c r="A626" s="14" t="s">
        <v>1390</v>
      </c>
      <c r="B626" s="21" t="s">
        <v>1391</v>
      </c>
      <c r="C626" s="22" t="s">
        <v>2738</v>
      </c>
      <c r="D626" s="27">
        <f t="shared" si="10"/>
        <v>3000</v>
      </c>
      <c r="E626" s="28">
        <v>0</v>
      </c>
      <c r="F626" s="28">
        <v>0</v>
      </c>
      <c r="G626" s="28">
        <v>0</v>
      </c>
      <c r="H626" s="11">
        <v>3000</v>
      </c>
    </row>
    <row r="627" spans="1:8" x14ac:dyDescent="0.25">
      <c r="A627" s="14" t="s">
        <v>1392</v>
      </c>
      <c r="B627" s="21" t="s">
        <v>2739</v>
      </c>
      <c r="C627" s="22" t="s">
        <v>2738</v>
      </c>
      <c r="D627" s="27">
        <f t="shared" si="10"/>
        <v>3000</v>
      </c>
      <c r="E627" s="28">
        <v>0</v>
      </c>
      <c r="F627" s="28">
        <v>0</v>
      </c>
      <c r="G627" s="28">
        <v>0</v>
      </c>
      <c r="H627" s="11">
        <v>3000</v>
      </c>
    </row>
    <row r="628" spans="1:8" x14ac:dyDescent="0.25">
      <c r="A628" s="14" t="s">
        <v>1393</v>
      </c>
      <c r="B628" s="21" t="s">
        <v>1394</v>
      </c>
      <c r="C628" s="22" t="s">
        <v>2740</v>
      </c>
      <c r="D628" s="27">
        <f t="shared" si="10"/>
        <v>2000</v>
      </c>
      <c r="E628" s="28">
        <v>0</v>
      </c>
      <c r="F628" s="28">
        <v>0</v>
      </c>
      <c r="G628" s="28">
        <v>0</v>
      </c>
      <c r="H628" s="11">
        <v>2000</v>
      </c>
    </row>
    <row r="629" spans="1:8" x14ac:dyDescent="0.25">
      <c r="A629" s="14" t="s">
        <v>1395</v>
      </c>
      <c r="B629" s="21" t="s">
        <v>1396</v>
      </c>
      <c r="C629" s="22" t="s">
        <v>2740</v>
      </c>
      <c r="D629" s="27">
        <f t="shared" si="10"/>
        <v>2000</v>
      </c>
      <c r="E629" s="28">
        <v>0</v>
      </c>
      <c r="F629" s="28">
        <v>0</v>
      </c>
      <c r="G629" s="28">
        <v>0</v>
      </c>
      <c r="H629" s="11">
        <v>2000</v>
      </c>
    </row>
    <row r="630" spans="1:8" x14ac:dyDescent="0.25">
      <c r="A630" s="14" t="s">
        <v>1397</v>
      </c>
      <c r="B630" s="21" t="s">
        <v>1398</v>
      </c>
      <c r="C630" s="22" t="s">
        <v>2742</v>
      </c>
      <c r="D630" s="27">
        <f t="shared" si="10"/>
        <v>10000</v>
      </c>
      <c r="E630" s="28">
        <v>0</v>
      </c>
      <c r="F630" s="28">
        <v>0</v>
      </c>
      <c r="G630" s="28">
        <v>0</v>
      </c>
      <c r="H630" s="11">
        <v>10000</v>
      </c>
    </row>
    <row r="631" spans="1:8" x14ac:dyDescent="0.25">
      <c r="A631" s="14" t="s">
        <v>1399</v>
      </c>
      <c r="B631" s="21" t="s">
        <v>1400</v>
      </c>
      <c r="C631" s="22" t="s">
        <v>2742</v>
      </c>
      <c r="D631" s="27">
        <f t="shared" si="10"/>
        <v>10000</v>
      </c>
      <c r="E631" s="28">
        <v>0</v>
      </c>
      <c r="F631" s="28">
        <v>0</v>
      </c>
      <c r="G631" s="28">
        <v>0</v>
      </c>
      <c r="H631" s="11">
        <v>10000</v>
      </c>
    </row>
    <row r="632" spans="1:8" x14ac:dyDescent="0.25">
      <c r="A632" s="14" t="s">
        <v>1401</v>
      </c>
      <c r="B632" s="21" t="s">
        <v>923</v>
      </c>
      <c r="C632" s="22" t="s">
        <v>2743</v>
      </c>
      <c r="D632" s="27">
        <f t="shared" si="10"/>
        <v>3000</v>
      </c>
      <c r="E632" s="28">
        <v>0</v>
      </c>
      <c r="F632" s="28">
        <v>0</v>
      </c>
      <c r="G632" s="28">
        <v>0</v>
      </c>
      <c r="H632" s="11">
        <v>3000</v>
      </c>
    </row>
    <row r="633" spans="1:8" x14ac:dyDescent="0.25">
      <c r="A633" s="14" t="s">
        <v>1402</v>
      </c>
      <c r="B633" s="21" t="s">
        <v>789</v>
      </c>
      <c r="C633" s="22" t="s">
        <v>2743</v>
      </c>
      <c r="D633" s="27">
        <f t="shared" si="10"/>
        <v>3000</v>
      </c>
      <c r="E633" s="28">
        <v>0</v>
      </c>
      <c r="F633" s="28">
        <v>0</v>
      </c>
      <c r="G633" s="28">
        <v>0</v>
      </c>
      <c r="H633" s="11">
        <v>3000</v>
      </c>
    </row>
    <row r="634" spans="1:8" x14ac:dyDescent="0.25">
      <c r="A634" s="14" t="s">
        <v>1403</v>
      </c>
      <c r="B634" s="21" t="s">
        <v>1404</v>
      </c>
      <c r="C634" s="22" t="s">
        <v>2744</v>
      </c>
      <c r="D634" s="27">
        <f t="shared" si="10"/>
        <v>20000</v>
      </c>
      <c r="E634" s="28">
        <v>0</v>
      </c>
      <c r="F634" s="28">
        <v>0</v>
      </c>
      <c r="G634" s="28">
        <v>0</v>
      </c>
      <c r="H634" s="11">
        <v>20000</v>
      </c>
    </row>
    <row r="635" spans="1:8" x14ac:dyDescent="0.25">
      <c r="A635" s="14" t="s">
        <v>1405</v>
      </c>
      <c r="B635" s="21" t="s">
        <v>1406</v>
      </c>
      <c r="C635" s="22" t="s">
        <v>2744</v>
      </c>
      <c r="D635" s="27">
        <f t="shared" si="10"/>
        <v>20000</v>
      </c>
      <c r="E635" s="28">
        <v>0</v>
      </c>
      <c r="F635" s="28">
        <v>0</v>
      </c>
      <c r="G635" s="28">
        <v>0</v>
      </c>
      <c r="H635" s="11">
        <v>20000</v>
      </c>
    </row>
    <row r="636" spans="1:8" x14ac:dyDescent="0.25">
      <c r="A636" s="14" t="s">
        <v>1443</v>
      </c>
      <c r="B636" s="21" t="s">
        <v>1446</v>
      </c>
      <c r="C636" s="22" t="s">
        <v>2746</v>
      </c>
      <c r="D636" s="27">
        <f t="shared" si="10"/>
        <v>50000</v>
      </c>
      <c r="E636" s="28">
        <v>0</v>
      </c>
      <c r="F636" s="28">
        <v>0</v>
      </c>
      <c r="G636" s="28">
        <v>0</v>
      </c>
      <c r="H636" s="11">
        <v>50000</v>
      </c>
    </row>
    <row r="637" spans="1:8" x14ac:dyDescent="0.25">
      <c r="A637" s="14" t="s">
        <v>1444</v>
      </c>
      <c r="B637" s="21" t="s">
        <v>2747</v>
      </c>
      <c r="C637" s="22" t="s">
        <v>2746</v>
      </c>
      <c r="D637" s="27">
        <f t="shared" si="10"/>
        <v>50000</v>
      </c>
      <c r="E637" s="28">
        <v>0</v>
      </c>
      <c r="F637" s="28">
        <v>0</v>
      </c>
      <c r="G637" s="28">
        <v>0</v>
      </c>
      <c r="H637" s="11">
        <v>50000</v>
      </c>
    </row>
    <row r="638" spans="1:8" x14ac:dyDescent="0.25">
      <c r="A638" s="14" t="s">
        <v>1407</v>
      </c>
      <c r="B638" s="21" t="s">
        <v>1408</v>
      </c>
      <c r="C638" s="22" t="s">
        <v>2748</v>
      </c>
      <c r="D638" s="27">
        <f t="shared" si="10"/>
        <v>15000</v>
      </c>
      <c r="E638" s="28">
        <v>0</v>
      </c>
      <c r="F638" s="28">
        <v>0</v>
      </c>
      <c r="G638" s="28">
        <v>0</v>
      </c>
      <c r="H638" s="11">
        <v>15000</v>
      </c>
    </row>
    <row r="639" spans="1:8" x14ac:dyDescent="0.25">
      <c r="A639" s="14" t="s">
        <v>1409</v>
      </c>
      <c r="B639" s="21" t="s">
        <v>1410</v>
      </c>
      <c r="C639" s="22" t="s">
        <v>2748</v>
      </c>
      <c r="D639" s="27">
        <f t="shared" si="10"/>
        <v>15000</v>
      </c>
      <c r="E639" s="28">
        <v>0</v>
      </c>
      <c r="F639" s="28">
        <v>0</v>
      </c>
      <c r="G639" s="28">
        <v>0</v>
      </c>
      <c r="H639" s="11">
        <v>15000</v>
      </c>
    </row>
    <row r="640" spans="1:8" x14ac:dyDescent="0.25">
      <c r="A640" s="14" t="s">
        <v>1411</v>
      </c>
      <c r="B640" s="21" t="s">
        <v>1259</v>
      </c>
      <c r="C640" s="22" t="s">
        <v>2749</v>
      </c>
      <c r="D640" s="27">
        <f t="shared" si="10"/>
        <v>15000</v>
      </c>
      <c r="E640" s="28">
        <v>0</v>
      </c>
      <c r="F640" s="28">
        <v>0</v>
      </c>
      <c r="G640" s="28">
        <v>0</v>
      </c>
      <c r="H640" s="11">
        <v>15000</v>
      </c>
    </row>
    <row r="641" spans="1:10" x14ac:dyDescent="0.25">
      <c r="A641" s="14" t="s">
        <v>1412</v>
      </c>
      <c r="B641" s="21" t="s">
        <v>1083</v>
      </c>
      <c r="C641" s="22" t="s">
        <v>2749</v>
      </c>
      <c r="D641" s="27">
        <f t="shared" si="10"/>
        <v>15000</v>
      </c>
      <c r="E641" s="28">
        <v>0</v>
      </c>
      <c r="F641" s="28">
        <v>0</v>
      </c>
      <c r="G641" s="28">
        <v>0</v>
      </c>
      <c r="H641" s="11">
        <v>15000</v>
      </c>
    </row>
    <row r="642" spans="1:10" x14ac:dyDescent="0.25">
      <c r="A642" s="14" t="s">
        <v>1413</v>
      </c>
      <c r="B642" s="21" t="s">
        <v>1414</v>
      </c>
      <c r="C642" s="22" t="s">
        <v>2750</v>
      </c>
      <c r="D642" s="27">
        <f t="shared" si="10"/>
        <v>4000</v>
      </c>
      <c r="E642" s="28">
        <v>0</v>
      </c>
      <c r="F642" s="28">
        <v>0</v>
      </c>
      <c r="G642" s="28">
        <v>0</v>
      </c>
      <c r="H642" s="11">
        <v>4000</v>
      </c>
    </row>
    <row r="643" spans="1:10" x14ac:dyDescent="0.25">
      <c r="A643" s="14" t="s">
        <v>1415</v>
      </c>
      <c r="B643" s="21" t="s">
        <v>1416</v>
      </c>
      <c r="C643" s="22" t="s">
        <v>2750</v>
      </c>
      <c r="D643" s="27">
        <f t="shared" si="10"/>
        <v>4000</v>
      </c>
      <c r="E643" s="28">
        <v>0</v>
      </c>
      <c r="F643" s="28">
        <v>0</v>
      </c>
      <c r="G643" s="28">
        <v>0</v>
      </c>
      <c r="H643" s="11">
        <v>4000</v>
      </c>
    </row>
    <row r="644" spans="1:10" x14ac:dyDescent="0.25">
      <c r="A644" s="14" t="s">
        <v>1417</v>
      </c>
      <c r="B644" s="21" t="s">
        <v>1418</v>
      </c>
      <c r="C644" s="22" t="s">
        <v>2751</v>
      </c>
      <c r="D644" s="27">
        <f t="shared" si="10"/>
        <v>7000</v>
      </c>
      <c r="E644" s="28">
        <v>0</v>
      </c>
      <c r="F644" s="28">
        <v>0</v>
      </c>
      <c r="G644" s="28">
        <v>0</v>
      </c>
      <c r="H644" s="11">
        <v>7000</v>
      </c>
    </row>
    <row r="645" spans="1:10" x14ac:dyDescent="0.25">
      <c r="A645" s="14" t="s">
        <v>1419</v>
      </c>
      <c r="B645" s="21" t="s">
        <v>1420</v>
      </c>
      <c r="C645" s="22" t="s">
        <v>2751</v>
      </c>
      <c r="D645" s="27">
        <f t="shared" si="10"/>
        <v>7000</v>
      </c>
      <c r="E645" s="28">
        <v>0</v>
      </c>
      <c r="F645" s="28">
        <v>0</v>
      </c>
      <c r="G645" s="28">
        <v>0</v>
      </c>
      <c r="H645" s="11">
        <v>7000</v>
      </c>
    </row>
    <row r="646" spans="1:10" x14ac:dyDescent="0.25">
      <c r="A646" s="14" t="s">
        <v>1421</v>
      </c>
      <c r="B646" s="21" t="s">
        <v>1315</v>
      </c>
      <c r="C646" s="22" t="s">
        <v>2752</v>
      </c>
      <c r="D646" s="27">
        <f t="shared" si="10"/>
        <v>5000</v>
      </c>
      <c r="E646" s="28">
        <v>0</v>
      </c>
      <c r="F646" s="28">
        <v>0</v>
      </c>
      <c r="G646" s="28">
        <v>0</v>
      </c>
      <c r="H646" s="11">
        <v>5000</v>
      </c>
    </row>
    <row r="647" spans="1:10" x14ac:dyDescent="0.25">
      <c r="A647" s="14" t="s">
        <v>1422</v>
      </c>
      <c r="B647" s="21" t="s">
        <v>1317</v>
      </c>
      <c r="C647" s="22" t="s">
        <v>2752</v>
      </c>
      <c r="D647" s="27">
        <f t="shared" si="10"/>
        <v>5000</v>
      </c>
      <c r="E647" s="28">
        <v>0</v>
      </c>
      <c r="F647" s="28">
        <v>0</v>
      </c>
      <c r="G647" s="28">
        <v>0</v>
      </c>
      <c r="H647" s="11">
        <v>5000</v>
      </c>
    </row>
    <row r="648" spans="1:10" x14ac:dyDescent="0.25">
      <c r="A648" s="14" t="s">
        <v>1423</v>
      </c>
      <c r="B648" s="21" t="s">
        <v>1424</v>
      </c>
      <c r="C648" s="22" t="s">
        <v>2754</v>
      </c>
      <c r="D648" s="27">
        <f t="shared" si="10"/>
        <v>4000</v>
      </c>
      <c r="E648" s="28">
        <v>0</v>
      </c>
      <c r="F648" s="28">
        <v>0</v>
      </c>
      <c r="G648" s="28">
        <v>0</v>
      </c>
      <c r="H648" s="11">
        <v>4000</v>
      </c>
    </row>
    <row r="649" spans="1:10" x14ac:dyDescent="0.25">
      <c r="A649" s="14" t="s">
        <v>1425</v>
      </c>
      <c r="B649" s="21" t="s">
        <v>1426</v>
      </c>
      <c r="C649" s="22" t="s">
        <v>2754</v>
      </c>
      <c r="D649" s="27">
        <f t="shared" si="10"/>
        <v>4000</v>
      </c>
      <c r="E649" s="28">
        <v>0</v>
      </c>
      <c r="F649" s="28">
        <v>0</v>
      </c>
      <c r="G649" s="28">
        <v>0</v>
      </c>
      <c r="H649" s="11">
        <v>4000</v>
      </c>
    </row>
    <row r="650" spans="1:10" x14ac:dyDescent="0.25">
      <c r="A650" s="66" t="s">
        <v>2755</v>
      </c>
      <c r="B650" s="67" t="s">
        <v>1446</v>
      </c>
      <c r="C650" s="68" t="s">
        <v>3511</v>
      </c>
      <c r="D650" s="69">
        <f t="shared" si="10"/>
        <v>50000</v>
      </c>
      <c r="E650" s="70">
        <v>0</v>
      </c>
      <c r="F650" s="70">
        <v>0</v>
      </c>
      <c r="G650" s="70">
        <v>0</v>
      </c>
      <c r="H650" s="71">
        <v>50000</v>
      </c>
      <c r="J650" s="87" t="s">
        <v>2763</v>
      </c>
    </row>
    <row r="651" spans="1:10" x14ac:dyDescent="0.25">
      <c r="A651" s="66" t="s">
        <v>2756</v>
      </c>
      <c r="B651" s="67" t="s">
        <v>2747</v>
      </c>
      <c r="C651" s="68" t="s">
        <v>3511</v>
      </c>
      <c r="D651" s="69">
        <f t="shared" si="10"/>
        <v>50000</v>
      </c>
      <c r="E651" s="70">
        <v>0</v>
      </c>
      <c r="F651" s="70">
        <v>0</v>
      </c>
      <c r="G651" s="70">
        <v>0</v>
      </c>
      <c r="H651" s="71">
        <v>50000</v>
      </c>
      <c r="J651" s="87" t="s">
        <v>2763</v>
      </c>
    </row>
    <row r="652" spans="1:10" x14ac:dyDescent="0.25">
      <c r="A652" s="14" t="s">
        <v>3779</v>
      </c>
      <c r="B652" s="21" t="s">
        <v>1307</v>
      </c>
      <c r="C652" s="22" t="s">
        <v>2732</v>
      </c>
      <c r="D652" s="27">
        <f t="shared" ref="D652:D715" si="11">E652+F652+H652</f>
        <v>10000</v>
      </c>
      <c r="E652" s="28">
        <v>0</v>
      </c>
      <c r="F652" s="28">
        <v>0</v>
      </c>
      <c r="G652" s="28">
        <v>0</v>
      </c>
      <c r="H652" s="11">
        <v>10000</v>
      </c>
    </row>
    <row r="653" spans="1:10" x14ac:dyDescent="0.25">
      <c r="A653" s="14" t="s">
        <v>3780</v>
      </c>
      <c r="B653" s="21" t="s">
        <v>1309</v>
      </c>
      <c r="C653" s="22" t="s">
        <v>2732</v>
      </c>
      <c r="D653" s="27">
        <f t="shared" si="11"/>
        <v>10000</v>
      </c>
      <c r="E653" s="28">
        <v>0</v>
      </c>
      <c r="F653" s="28">
        <v>0</v>
      </c>
      <c r="G653" s="28">
        <v>0</v>
      </c>
      <c r="H653" s="11">
        <v>10000</v>
      </c>
    </row>
    <row r="654" spans="1:10" x14ac:dyDescent="0.25">
      <c r="A654" s="14" t="s">
        <v>3781</v>
      </c>
      <c r="B654" s="21" t="s">
        <v>1398</v>
      </c>
      <c r="C654" s="22" t="s">
        <v>2742</v>
      </c>
      <c r="D654" s="27">
        <f t="shared" si="11"/>
        <v>50000</v>
      </c>
      <c r="E654" s="28">
        <v>0</v>
      </c>
      <c r="F654" s="28">
        <v>0</v>
      </c>
      <c r="G654" s="28">
        <v>0</v>
      </c>
      <c r="H654" s="11">
        <v>50000</v>
      </c>
    </row>
    <row r="655" spans="1:10" x14ac:dyDescent="0.25">
      <c r="A655" s="14" t="s">
        <v>3782</v>
      </c>
      <c r="B655" s="21" t="s">
        <v>1400</v>
      </c>
      <c r="C655" s="22" t="s">
        <v>2742</v>
      </c>
      <c r="D655" s="27">
        <f t="shared" si="11"/>
        <v>50000</v>
      </c>
      <c r="E655" s="28">
        <v>0</v>
      </c>
      <c r="F655" s="28">
        <v>0</v>
      </c>
      <c r="G655" s="28">
        <v>0</v>
      </c>
      <c r="H655" s="11">
        <v>50000</v>
      </c>
    </row>
    <row r="656" spans="1:10" x14ac:dyDescent="0.25">
      <c r="A656" s="14" t="s">
        <v>3783</v>
      </c>
      <c r="B656" s="21" t="s">
        <v>3769</v>
      </c>
      <c r="C656" s="22" t="s">
        <v>3784</v>
      </c>
      <c r="D656" s="27">
        <f t="shared" si="11"/>
        <v>6000</v>
      </c>
      <c r="E656" s="28">
        <v>0</v>
      </c>
      <c r="F656" s="28">
        <v>0</v>
      </c>
      <c r="G656" s="28">
        <v>0</v>
      </c>
      <c r="H656" s="11">
        <v>6000</v>
      </c>
    </row>
    <row r="657" spans="1:8" x14ac:dyDescent="0.25">
      <c r="A657" s="14" t="s">
        <v>3785</v>
      </c>
      <c r="B657" s="21" t="s">
        <v>3772</v>
      </c>
      <c r="C657" s="22" t="s">
        <v>3784</v>
      </c>
      <c r="D657" s="27">
        <f t="shared" si="11"/>
        <v>6000</v>
      </c>
      <c r="E657" s="28">
        <v>0</v>
      </c>
      <c r="F657" s="28">
        <v>0</v>
      </c>
      <c r="G657" s="28">
        <v>0</v>
      </c>
      <c r="H657" s="11">
        <v>6000</v>
      </c>
    </row>
    <row r="658" spans="1:8" x14ac:dyDescent="0.25">
      <c r="A658" s="14" t="s">
        <v>3786</v>
      </c>
      <c r="B658" s="21" t="s">
        <v>3787</v>
      </c>
      <c r="C658" s="22" t="s">
        <v>3788</v>
      </c>
      <c r="D658" s="27">
        <f t="shared" si="11"/>
        <v>3000</v>
      </c>
      <c r="E658" s="28">
        <v>0</v>
      </c>
      <c r="F658" s="28">
        <v>0</v>
      </c>
      <c r="G658" s="28">
        <v>0</v>
      </c>
      <c r="H658" s="11">
        <v>3000</v>
      </c>
    </row>
    <row r="659" spans="1:8" x14ac:dyDescent="0.25">
      <c r="A659" s="14" t="s">
        <v>3789</v>
      </c>
      <c r="B659" s="21" t="s">
        <v>3790</v>
      </c>
      <c r="C659" s="22" t="s">
        <v>3788</v>
      </c>
      <c r="D659" s="27">
        <f t="shared" si="11"/>
        <v>3000</v>
      </c>
      <c r="E659" s="28">
        <v>0</v>
      </c>
      <c r="F659" s="28">
        <v>0</v>
      </c>
      <c r="G659" s="28">
        <v>0</v>
      </c>
      <c r="H659" s="11">
        <v>3000</v>
      </c>
    </row>
    <row r="660" spans="1:8" x14ac:dyDescent="0.25">
      <c r="A660" s="14" t="s">
        <v>3791</v>
      </c>
      <c r="B660" s="21" t="s">
        <v>923</v>
      </c>
      <c r="C660" s="22" t="s">
        <v>2743</v>
      </c>
      <c r="D660" s="27">
        <f t="shared" si="11"/>
        <v>4000</v>
      </c>
      <c r="E660" s="28">
        <v>0</v>
      </c>
      <c r="F660" s="28">
        <v>0</v>
      </c>
      <c r="G660" s="28">
        <v>0</v>
      </c>
      <c r="H660" s="11">
        <v>4000</v>
      </c>
    </row>
    <row r="661" spans="1:8" x14ac:dyDescent="0.25">
      <c r="A661" s="14" t="s">
        <v>3792</v>
      </c>
      <c r="B661" s="21" t="s">
        <v>789</v>
      </c>
      <c r="C661" s="22" t="s">
        <v>2743</v>
      </c>
      <c r="D661" s="27">
        <f t="shared" si="11"/>
        <v>4000</v>
      </c>
      <c r="E661" s="28">
        <v>0</v>
      </c>
      <c r="F661" s="28">
        <v>0</v>
      </c>
      <c r="G661" s="28">
        <v>0</v>
      </c>
      <c r="H661" s="11">
        <v>4000</v>
      </c>
    </row>
    <row r="662" spans="1:8" x14ac:dyDescent="0.25">
      <c r="A662" s="14" t="s">
        <v>3793</v>
      </c>
      <c r="B662" s="21" t="s">
        <v>3794</v>
      </c>
      <c r="C662" s="22" t="s">
        <v>2748</v>
      </c>
      <c r="D662" s="27">
        <f t="shared" si="11"/>
        <v>12000</v>
      </c>
      <c r="E662" s="28">
        <v>0</v>
      </c>
      <c r="F662" s="28">
        <v>0</v>
      </c>
      <c r="G662" s="28">
        <v>0</v>
      </c>
      <c r="H662" s="11">
        <v>12000</v>
      </c>
    </row>
    <row r="663" spans="1:8" x14ac:dyDescent="0.25">
      <c r="A663" s="14" t="s">
        <v>3795</v>
      </c>
      <c r="B663" s="21" t="s">
        <v>3796</v>
      </c>
      <c r="C663" s="22" t="s">
        <v>2748</v>
      </c>
      <c r="D663" s="27">
        <f t="shared" si="11"/>
        <v>12000</v>
      </c>
      <c r="E663" s="28">
        <v>0</v>
      </c>
      <c r="F663" s="28">
        <v>0</v>
      </c>
      <c r="G663" s="28">
        <v>0</v>
      </c>
      <c r="H663" s="11">
        <v>12000</v>
      </c>
    </row>
    <row r="664" spans="1:8" x14ac:dyDescent="0.25">
      <c r="A664" s="14" t="s">
        <v>1427</v>
      </c>
      <c r="B664" s="21" t="s">
        <v>1383</v>
      </c>
      <c r="C664" s="22" t="s">
        <v>2757</v>
      </c>
      <c r="D664" s="27">
        <f t="shared" si="11"/>
        <v>30000</v>
      </c>
      <c r="E664" s="28">
        <v>0</v>
      </c>
      <c r="F664" s="28">
        <v>0</v>
      </c>
      <c r="G664" s="28">
        <v>0</v>
      </c>
      <c r="H664" s="11">
        <v>30000</v>
      </c>
    </row>
    <row r="665" spans="1:8" x14ac:dyDescent="0.25">
      <c r="A665" s="14" t="s">
        <v>1428</v>
      </c>
      <c r="B665" s="21" t="s">
        <v>1385</v>
      </c>
      <c r="C665" s="22" t="s">
        <v>2757</v>
      </c>
      <c r="D665" s="27">
        <f t="shared" si="11"/>
        <v>30000</v>
      </c>
      <c r="E665" s="28">
        <v>0</v>
      </c>
      <c r="F665" s="28">
        <v>0</v>
      </c>
      <c r="G665" s="28">
        <v>0</v>
      </c>
      <c r="H665" s="11">
        <v>30000</v>
      </c>
    </row>
    <row r="666" spans="1:8" x14ac:dyDescent="0.25">
      <c r="A666" s="14" t="s">
        <v>1429</v>
      </c>
      <c r="B666" s="21" t="s">
        <v>1387</v>
      </c>
      <c r="C666" s="22" t="s">
        <v>2758</v>
      </c>
      <c r="D666" s="27">
        <f t="shared" si="11"/>
        <v>30000</v>
      </c>
      <c r="E666" s="28">
        <v>0</v>
      </c>
      <c r="F666" s="28">
        <v>0</v>
      </c>
      <c r="G666" s="28">
        <v>0</v>
      </c>
      <c r="H666" s="11">
        <v>30000</v>
      </c>
    </row>
    <row r="667" spans="1:8" x14ac:dyDescent="0.25">
      <c r="A667" s="14" t="s">
        <v>1430</v>
      </c>
      <c r="B667" s="21" t="s">
        <v>1389</v>
      </c>
      <c r="C667" s="22" t="s">
        <v>2758</v>
      </c>
      <c r="D667" s="27">
        <f t="shared" si="11"/>
        <v>30000</v>
      </c>
      <c r="E667" s="28">
        <v>0</v>
      </c>
      <c r="F667" s="28">
        <v>0</v>
      </c>
      <c r="G667" s="28">
        <v>0</v>
      </c>
      <c r="H667" s="11">
        <v>30000</v>
      </c>
    </row>
    <row r="668" spans="1:8" x14ac:dyDescent="0.25">
      <c r="A668" s="14" t="s">
        <v>1431</v>
      </c>
      <c r="B668" s="21" t="s">
        <v>1432</v>
      </c>
      <c r="C668" s="22" t="s">
        <v>2759</v>
      </c>
      <c r="D668" s="27">
        <f t="shared" si="11"/>
        <v>10000</v>
      </c>
      <c r="E668" s="28">
        <v>0</v>
      </c>
      <c r="F668" s="28">
        <v>0</v>
      </c>
      <c r="G668" s="28">
        <v>0</v>
      </c>
      <c r="H668" s="11">
        <v>10000</v>
      </c>
    </row>
    <row r="669" spans="1:8" x14ac:dyDescent="0.25">
      <c r="A669" s="14" t="s">
        <v>1433</v>
      </c>
      <c r="B669" s="21" t="s">
        <v>2760</v>
      </c>
      <c r="C669" s="22" t="s">
        <v>2759</v>
      </c>
      <c r="D669" s="27">
        <f t="shared" si="11"/>
        <v>10000</v>
      </c>
      <c r="E669" s="28">
        <v>0</v>
      </c>
      <c r="F669" s="28">
        <v>0</v>
      </c>
      <c r="G669" s="28">
        <v>0</v>
      </c>
      <c r="H669" s="11">
        <v>10000</v>
      </c>
    </row>
    <row r="670" spans="1:8" x14ac:dyDescent="0.25">
      <c r="A670" s="14" t="s">
        <v>1434</v>
      </c>
      <c r="B670" s="21" t="s">
        <v>1404</v>
      </c>
      <c r="C670" s="22" t="s">
        <v>2761</v>
      </c>
      <c r="D670" s="27">
        <f t="shared" si="11"/>
        <v>50000</v>
      </c>
      <c r="E670" s="28">
        <v>0</v>
      </c>
      <c r="F670" s="28">
        <v>0</v>
      </c>
      <c r="G670" s="28">
        <v>0</v>
      </c>
      <c r="H670" s="11">
        <v>50000</v>
      </c>
    </row>
    <row r="671" spans="1:8" x14ac:dyDescent="0.25">
      <c r="A671" s="14" t="s">
        <v>1435</v>
      </c>
      <c r="B671" s="21" t="s">
        <v>1406</v>
      </c>
      <c r="C671" s="22" t="s">
        <v>2761</v>
      </c>
      <c r="D671" s="27">
        <f t="shared" si="11"/>
        <v>50000</v>
      </c>
      <c r="E671" s="28">
        <v>0</v>
      </c>
      <c r="F671" s="28">
        <v>0</v>
      </c>
      <c r="G671" s="28">
        <v>0</v>
      </c>
      <c r="H671" s="11">
        <v>50000</v>
      </c>
    </row>
    <row r="672" spans="1:8" x14ac:dyDescent="0.25">
      <c r="A672" s="14" t="s">
        <v>1436</v>
      </c>
      <c r="B672" s="21" t="s">
        <v>1437</v>
      </c>
      <c r="C672" s="22" t="s">
        <v>2762</v>
      </c>
      <c r="D672" s="27">
        <f t="shared" si="11"/>
        <v>50000</v>
      </c>
      <c r="E672" s="28">
        <v>0</v>
      </c>
      <c r="F672" s="28">
        <v>0</v>
      </c>
      <c r="G672" s="28">
        <v>0</v>
      </c>
      <c r="H672" s="11">
        <v>50000</v>
      </c>
    </row>
    <row r="673" spans="1:8" x14ac:dyDescent="0.25">
      <c r="A673" s="14" t="s">
        <v>1438</v>
      </c>
      <c r="B673" s="21" t="s">
        <v>1439</v>
      </c>
      <c r="C673" s="22" t="s">
        <v>2762</v>
      </c>
      <c r="D673" s="27">
        <f t="shared" si="11"/>
        <v>50000</v>
      </c>
      <c r="E673" s="28">
        <v>0</v>
      </c>
      <c r="F673" s="28">
        <v>0</v>
      </c>
      <c r="G673" s="28">
        <v>0</v>
      </c>
      <c r="H673" s="11">
        <v>50000</v>
      </c>
    </row>
    <row r="674" spans="1:8" x14ac:dyDescent="0.25">
      <c r="A674" s="81" t="s">
        <v>3797</v>
      </c>
      <c r="B674" s="82" t="s">
        <v>3798</v>
      </c>
      <c r="C674" s="83" t="s">
        <v>3799</v>
      </c>
      <c r="D674" s="84">
        <f t="shared" si="11"/>
        <v>500</v>
      </c>
      <c r="E674" s="41">
        <v>0</v>
      </c>
      <c r="F674" s="41">
        <v>0</v>
      </c>
      <c r="G674" s="41">
        <v>0</v>
      </c>
      <c r="H674" s="11">
        <v>500</v>
      </c>
    </row>
    <row r="675" spans="1:8" x14ac:dyDescent="0.25">
      <c r="A675" s="81" t="s">
        <v>3800</v>
      </c>
      <c r="B675" s="82" t="s">
        <v>3801</v>
      </c>
      <c r="C675" s="83" t="s">
        <v>3799</v>
      </c>
      <c r="D675" s="84">
        <f t="shared" si="11"/>
        <v>500</v>
      </c>
      <c r="E675" s="41">
        <v>0</v>
      </c>
      <c r="F675" s="41">
        <v>0</v>
      </c>
      <c r="G675" s="41">
        <v>0</v>
      </c>
      <c r="H675" s="11">
        <v>500</v>
      </c>
    </row>
    <row r="676" spans="1:8" x14ac:dyDescent="0.25">
      <c r="A676" s="81" t="s">
        <v>3802</v>
      </c>
      <c r="B676" s="82" t="s">
        <v>3803</v>
      </c>
      <c r="C676" s="83" t="s">
        <v>3804</v>
      </c>
      <c r="D676" s="84">
        <f t="shared" si="11"/>
        <v>500</v>
      </c>
      <c r="E676" s="41">
        <v>0</v>
      </c>
      <c r="F676" s="41">
        <v>0</v>
      </c>
      <c r="G676" s="41">
        <v>0</v>
      </c>
      <c r="H676" s="11">
        <v>500</v>
      </c>
    </row>
    <row r="677" spans="1:8" x14ac:dyDescent="0.25">
      <c r="A677" s="81" t="s">
        <v>3805</v>
      </c>
      <c r="B677" s="82" t="s">
        <v>3806</v>
      </c>
      <c r="C677" s="83" t="s">
        <v>3804</v>
      </c>
      <c r="D677" s="84">
        <f t="shared" si="11"/>
        <v>500</v>
      </c>
      <c r="E677" s="41">
        <v>0</v>
      </c>
      <c r="F677" s="41">
        <v>0</v>
      </c>
      <c r="G677" s="41">
        <v>0</v>
      </c>
      <c r="H677" s="11">
        <v>500</v>
      </c>
    </row>
    <row r="678" spans="1:8" x14ac:dyDescent="0.25">
      <c r="A678" s="81" t="s">
        <v>3807</v>
      </c>
      <c r="B678" s="82" t="s">
        <v>3808</v>
      </c>
      <c r="C678" s="83" t="s">
        <v>3809</v>
      </c>
      <c r="D678" s="84">
        <f t="shared" si="11"/>
        <v>500</v>
      </c>
      <c r="E678" s="41">
        <v>0</v>
      </c>
      <c r="F678" s="41">
        <v>0</v>
      </c>
      <c r="G678" s="41">
        <v>0</v>
      </c>
      <c r="H678" s="11">
        <v>500</v>
      </c>
    </row>
    <row r="679" spans="1:8" x14ac:dyDescent="0.25">
      <c r="A679" s="81" t="s">
        <v>3810</v>
      </c>
      <c r="B679" s="82" t="s">
        <v>3811</v>
      </c>
      <c r="C679" s="83" t="s">
        <v>3809</v>
      </c>
      <c r="D679" s="84">
        <f t="shared" si="11"/>
        <v>500</v>
      </c>
      <c r="E679" s="41">
        <v>0</v>
      </c>
      <c r="F679" s="41">
        <v>0</v>
      </c>
      <c r="G679" s="41">
        <v>0</v>
      </c>
      <c r="H679" s="11">
        <v>500</v>
      </c>
    </row>
    <row r="680" spans="1:8" x14ac:dyDescent="0.25">
      <c r="A680" s="81" t="s">
        <v>3812</v>
      </c>
      <c r="B680" s="82" t="s">
        <v>3813</v>
      </c>
      <c r="C680" s="83" t="s">
        <v>3814</v>
      </c>
      <c r="D680" s="84">
        <f t="shared" si="11"/>
        <v>500</v>
      </c>
      <c r="E680" s="41">
        <v>0</v>
      </c>
      <c r="F680" s="41">
        <v>0</v>
      </c>
      <c r="G680" s="41">
        <v>0</v>
      </c>
      <c r="H680" s="11">
        <v>500</v>
      </c>
    </row>
    <row r="681" spans="1:8" x14ac:dyDescent="0.25">
      <c r="A681" s="81" t="s">
        <v>3815</v>
      </c>
      <c r="B681" s="82" t="s">
        <v>3816</v>
      </c>
      <c r="C681" s="83" t="s">
        <v>3814</v>
      </c>
      <c r="D681" s="84">
        <f t="shared" si="11"/>
        <v>500</v>
      </c>
      <c r="E681" s="41">
        <v>0</v>
      </c>
      <c r="F681" s="41">
        <v>0</v>
      </c>
      <c r="G681" s="41">
        <v>0</v>
      </c>
      <c r="H681" s="11">
        <v>500</v>
      </c>
    </row>
    <row r="682" spans="1:8" x14ac:dyDescent="0.25">
      <c r="A682" s="81" t="s">
        <v>3817</v>
      </c>
      <c r="B682" s="82" t="s">
        <v>3818</v>
      </c>
      <c r="C682" s="83" t="s">
        <v>3819</v>
      </c>
      <c r="D682" s="84">
        <f t="shared" si="11"/>
        <v>500</v>
      </c>
      <c r="E682" s="41">
        <v>0</v>
      </c>
      <c r="F682" s="41">
        <v>0</v>
      </c>
      <c r="G682" s="41">
        <v>0</v>
      </c>
      <c r="H682" s="11">
        <v>500</v>
      </c>
    </row>
    <row r="683" spans="1:8" x14ac:dyDescent="0.25">
      <c r="A683" s="81" t="s">
        <v>3820</v>
      </c>
      <c r="B683" s="82" t="s">
        <v>3821</v>
      </c>
      <c r="C683" s="83" t="s">
        <v>3819</v>
      </c>
      <c r="D683" s="84">
        <f t="shared" si="11"/>
        <v>500</v>
      </c>
      <c r="E683" s="41">
        <v>0</v>
      </c>
      <c r="F683" s="41">
        <v>0</v>
      </c>
      <c r="G683" s="41">
        <v>0</v>
      </c>
      <c r="H683" s="11">
        <v>500</v>
      </c>
    </row>
    <row r="684" spans="1:8" x14ac:dyDescent="0.25">
      <c r="A684" s="81" t="s">
        <v>3822</v>
      </c>
      <c r="B684" s="82" t="s">
        <v>3823</v>
      </c>
      <c r="C684" s="83" t="s">
        <v>3824</v>
      </c>
      <c r="D684" s="84">
        <f t="shared" si="11"/>
        <v>500</v>
      </c>
      <c r="E684" s="41">
        <v>0</v>
      </c>
      <c r="F684" s="41">
        <v>0</v>
      </c>
      <c r="G684" s="41">
        <v>0</v>
      </c>
      <c r="H684" s="11">
        <v>500</v>
      </c>
    </row>
    <row r="685" spans="1:8" x14ac:dyDescent="0.25">
      <c r="A685" s="81" t="s">
        <v>3825</v>
      </c>
      <c r="B685" s="82" t="s">
        <v>3826</v>
      </c>
      <c r="C685" s="83" t="s">
        <v>3824</v>
      </c>
      <c r="D685" s="84">
        <f t="shared" si="11"/>
        <v>500</v>
      </c>
      <c r="E685" s="41">
        <v>0</v>
      </c>
      <c r="F685" s="41">
        <v>0</v>
      </c>
      <c r="G685" s="41">
        <v>0</v>
      </c>
      <c r="H685" s="11">
        <v>500</v>
      </c>
    </row>
    <row r="686" spans="1:8" x14ac:dyDescent="0.25">
      <c r="A686" s="81" t="s">
        <v>3827</v>
      </c>
      <c r="B686" s="82" t="s">
        <v>3828</v>
      </c>
      <c r="C686" s="83" t="s">
        <v>3829</v>
      </c>
      <c r="D686" s="84">
        <f t="shared" si="11"/>
        <v>500</v>
      </c>
      <c r="E686" s="41">
        <v>0</v>
      </c>
      <c r="F686" s="41">
        <v>0</v>
      </c>
      <c r="G686" s="41">
        <v>0</v>
      </c>
      <c r="H686" s="11">
        <v>500</v>
      </c>
    </row>
    <row r="687" spans="1:8" x14ac:dyDescent="0.25">
      <c r="A687" s="81" t="s">
        <v>3830</v>
      </c>
      <c r="B687" s="82" t="s">
        <v>3831</v>
      </c>
      <c r="C687" s="83" t="s">
        <v>3829</v>
      </c>
      <c r="D687" s="84">
        <f t="shared" si="11"/>
        <v>500</v>
      </c>
      <c r="E687" s="41">
        <v>0</v>
      </c>
      <c r="F687" s="41">
        <v>0</v>
      </c>
      <c r="G687" s="41">
        <v>0</v>
      </c>
      <c r="H687" s="11">
        <v>500</v>
      </c>
    </row>
    <row r="688" spans="1:8" x14ac:dyDescent="0.25">
      <c r="A688" s="81" t="s">
        <v>3832</v>
      </c>
      <c r="B688" s="82" t="s">
        <v>3833</v>
      </c>
      <c r="C688" s="83" t="s">
        <v>3834</v>
      </c>
      <c r="D688" s="84">
        <f t="shared" si="11"/>
        <v>500</v>
      </c>
      <c r="E688" s="41">
        <v>0</v>
      </c>
      <c r="F688" s="41">
        <v>0</v>
      </c>
      <c r="G688" s="41">
        <v>0</v>
      </c>
      <c r="H688" s="11">
        <v>500</v>
      </c>
    </row>
    <row r="689" spans="1:8" x14ac:dyDescent="0.25">
      <c r="A689" s="81" t="s">
        <v>3835</v>
      </c>
      <c r="B689" s="82" t="s">
        <v>3836</v>
      </c>
      <c r="C689" s="83" t="s">
        <v>3834</v>
      </c>
      <c r="D689" s="84">
        <f t="shared" si="11"/>
        <v>500</v>
      </c>
      <c r="E689" s="41">
        <v>0</v>
      </c>
      <c r="F689" s="41">
        <v>0</v>
      </c>
      <c r="G689" s="41">
        <v>0</v>
      </c>
      <c r="H689" s="11">
        <v>500</v>
      </c>
    </row>
    <row r="690" spans="1:8" x14ac:dyDescent="0.25">
      <c r="A690" s="81" t="s">
        <v>3837</v>
      </c>
      <c r="B690" s="82" t="s">
        <v>3838</v>
      </c>
      <c r="C690" s="83" t="s">
        <v>3839</v>
      </c>
      <c r="D690" s="84">
        <f t="shared" si="11"/>
        <v>500</v>
      </c>
      <c r="E690" s="41">
        <v>0</v>
      </c>
      <c r="F690" s="41">
        <v>0</v>
      </c>
      <c r="G690" s="41">
        <v>0</v>
      </c>
      <c r="H690" s="11">
        <v>500</v>
      </c>
    </row>
    <row r="691" spans="1:8" x14ac:dyDescent="0.25">
      <c r="A691" s="81" t="s">
        <v>3840</v>
      </c>
      <c r="B691" s="82" t="s">
        <v>3841</v>
      </c>
      <c r="C691" s="83" t="s">
        <v>3839</v>
      </c>
      <c r="D691" s="84">
        <f t="shared" si="11"/>
        <v>500</v>
      </c>
      <c r="E691" s="41">
        <v>0</v>
      </c>
      <c r="F691" s="41">
        <v>0</v>
      </c>
      <c r="G691" s="41">
        <v>0</v>
      </c>
      <c r="H691" s="11">
        <v>500</v>
      </c>
    </row>
    <row r="692" spans="1:8" x14ac:dyDescent="0.25">
      <c r="A692" s="81" t="s">
        <v>3842</v>
      </c>
      <c r="B692" s="82" t="s">
        <v>3843</v>
      </c>
      <c r="C692" s="83" t="s">
        <v>3844</v>
      </c>
      <c r="D692" s="84">
        <f t="shared" si="11"/>
        <v>500</v>
      </c>
      <c r="E692" s="41">
        <v>0</v>
      </c>
      <c r="F692" s="41">
        <v>0</v>
      </c>
      <c r="G692" s="41">
        <v>0</v>
      </c>
      <c r="H692" s="11">
        <v>500</v>
      </c>
    </row>
    <row r="693" spans="1:8" x14ac:dyDescent="0.25">
      <c r="A693" s="81" t="s">
        <v>3845</v>
      </c>
      <c r="B693" s="82" t="s">
        <v>3846</v>
      </c>
      <c r="C693" s="83" t="s">
        <v>3844</v>
      </c>
      <c r="D693" s="84">
        <f t="shared" si="11"/>
        <v>500</v>
      </c>
      <c r="E693" s="41">
        <v>0</v>
      </c>
      <c r="F693" s="41">
        <v>0</v>
      </c>
      <c r="G693" s="41">
        <v>0</v>
      </c>
      <c r="H693" s="11">
        <v>500</v>
      </c>
    </row>
    <row r="694" spans="1:8" x14ac:dyDescent="0.25">
      <c r="A694" s="81" t="s">
        <v>3847</v>
      </c>
      <c r="B694" s="82" t="s">
        <v>3848</v>
      </c>
      <c r="C694" s="83" t="s">
        <v>3849</v>
      </c>
      <c r="D694" s="84">
        <f t="shared" si="11"/>
        <v>500</v>
      </c>
      <c r="E694" s="41">
        <v>0</v>
      </c>
      <c r="F694" s="41">
        <v>0</v>
      </c>
      <c r="G694" s="41">
        <v>0</v>
      </c>
      <c r="H694" s="11">
        <v>500</v>
      </c>
    </row>
    <row r="695" spans="1:8" x14ac:dyDescent="0.25">
      <c r="A695" s="81" t="s">
        <v>3850</v>
      </c>
      <c r="B695" s="82" t="s">
        <v>3851</v>
      </c>
      <c r="C695" s="83" t="s">
        <v>3849</v>
      </c>
      <c r="D695" s="84">
        <f t="shared" si="11"/>
        <v>500</v>
      </c>
      <c r="E695" s="41">
        <v>0</v>
      </c>
      <c r="F695" s="41">
        <v>0</v>
      </c>
      <c r="G695" s="41">
        <v>0</v>
      </c>
      <c r="H695" s="11">
        <v>500</v>
      </c>
    </row>
    <row r="696" spans="1:8" x14ac:dyDescent="0.25">
      <c r="A696" s="81" t="s">
        <v>3852</v>
      </c>
      <c r="B696" s="82" t="s">
        <v>3853</v>
      </c>
      <c r="C696" s="83" t="s">
        <v>3854</v>
      </c>
      <c r="D696" s="84">
        <f t="shared" si="11"/>
        <v>2000</v>
      </c>
      <c r="E696" s="41">
        <v>0</v>
      </c>
      <c r="F696" s="41">
        <v>0</v>
      </c>
      <c r="G696" s="41">
        <v>0</v>
      </c>
      <c r="H696" s="11">
        <v>2000</v>
      </c>
    </row>
    <row r="697" spans="1:8" x14ac:dyDescent="0.25">
      <c r="A697" s="81" t="s">
        <v>3855</v>
      </c>
      <c r="B697" s="82" t="s">
        <v>3856</v>
      </c>
      <c r="C697" s="83" t="s">
        <v>3854</v>
      </c>
      <c r="D697" s="84">
        <f t="shared" si="11"/>
        <v>2000</v>
      </c>
      <c r="E697" s="41">
        <v>0</v>
      </c>
      <c r="F697" s="41">
        <v>0</v>
      </c>
      <c r="G697" s="41">
        <v>0</v>
      </c>
      <c r="H697" s="11">
        <v>2000</v>
      </c>
    </row>
    <row r="698" spans="1:8" x14ac:dyDescent="0.25">
      <c r="A698" s="81" t="s">
        <v>3857</v>
      </c>
      <c r="B698" s="82" t="s">
        <v>3858</v>
      </c>
      <c r="C698" s="83" t="s">
        <v>3859</v>
      </c>
      <c r="D698" s="84">
        <f t="shared" si="11"/>
        <v>500</v>
      </c>
      <c r="E698" s="41">
        <v>0</v>
      </c>
      <c r="F698" s="41">
        <v>0</v>
      </c>
      <c r="G698" s="41">
        <v>0</v>
      </c>
      <c r="H698" s="11">
        <v>500</v>
      </c>
    </row>
    <row r="699" spans="1:8" x14ac:dyDescent="0.25">
      <c r="A699" s="81" t="s">
        <v>3860</v>
      </c>
      <c r="B699" s="82" t="s">
        <v>3861</v>
      </c>
      <c r="C699" s="83" t="s">
        <v>3859</v>
      </c>
      <c r="D699" s="84">
        <f t="shared" si="11"/>
        <v>500</v>
      </c>
      <c r="E699" s="41">
        <v>0</v>
      </c>
      <c r="F699" s="41">
        <v>0</v>
      </c>
      <c r="G699" s="41">
        <v>0</v>
      </c>
      <c r="H699" s="11">
        <v>500</v>
      </c>
    </row>
    <row r="700" spans="1:8" x14ac:dyDescent="0.25">
      <c r="A700" s="81" t="s">
        <v>3862</v>
      </c>
      <c r="B700" s="82" t="s">
        <v>3863</v>
      </c>
      <c r="C700" s="83" t="s">
        <v>3864</v>
      </c>
      <c r="D700" s="84">
        <f t="shared" si="11"/>
        <v>500</v>
      </c>
      <c r="E700" s="41">
        <v>0</v>
      </c>
      <c r="F700" s="41">
        <v>0</v>
      </c>
      <c r="G700" s="41">
        <v>0</v>
      </c>
      <c r="H700" s="11">
        <v>500</v>
      </c>
    </row>
    <row r="701" spans="1:8" x14ac:dyDescent="0.25">
      <c r="A701" s="81" t="s">
        <v>3865</v>
      </c>
      <c r="B701" s="82" t="s">
        <v>3866</v>
      </c>
      <c r="C701" s="83" t="s">
        <v>3864</v>
      </c>
      <c r="D701" s="84">
        <f t="shared" si="11"/>
        <v>500</v>
      </c>
      <c r="E701" s="41">
        <v>0</v>
      </c>
      <c r="F701" s="41">
        <v>0</v>
      </c>
      <c r="G701" s="41">
        <v>0</v>
      </c>
      <c r="H701" s="11">
        <v>500</v>
      </c>
    </row>
    <row r="702" spans="1:8" x14ac:dyDescent="0.25">
      <c r="A702" s="81" t="s">
        <v>3867</v>
      </c>
      <c r="B702" s="82" t="s">
        <v>3868</v>
      </c>
      <c r="C702" s="83" t="s">
        <v>3869</v>
      </c>
      <c r="D702" s="84">
        <f t="shared" si="11"/>
        <v>500</v>
      </c>
      <c r="E702" s="41">
        <v>0</v>
      </c>
      <c r="F702" s="41">
        <v>0</v>
      </c>
      <c r="G702" s="41">
        <v>0</v>
      </c>
      <c r="H702" s="11">
        <v>500</v>
      </c>
    </row>
    <row r="703" spans="1:8" x14ac:dyDescent="0.25">
      <c r="A703" s="81" t="s">
        <v>3870</v>
      </c>
      <c r="B703" s="82" t="s">
        <v>3871</v>
      </c>
      <c r="C703" s="83" t="s">
        <v>3869</v>
      </c>
      <c r="D703" s="84">
        <f t="shared" si="11"/>
        <v>500</v>
      </c>
      <c r="E703" s="41">
        <v>0</v>
      </c>
      <c r="F703" s="41">
        <v>0</v>
      </c>
      <c r="G703" s="41">
        <v>0</v>
      </c>
      <c r="H703" s="11">
        <v>500</v>
      </c>
    </row>
    <row r="704" spans="1:8" x14ac:dyDescent="0.25">
      <c r="A704" s="81" t="s">
        <v>3872</v>
      </c>
      <c r="B704" s="82" t="s">
        <v>3873</v>
      </c>
      <c r="C704" s="83" t="s">
        <v>3874</v>
      </c>
      <c r="D704" s="84">
        <f t="shared" si="11"/>
        <v>500</v>
      </c>
      <c r="E704" s="41">
        <v>0</v>
      </c>
      <c r="F704" s="41">
        <v>0</v>
      </c>
      <c r="G704" s="41">
        <v>0</v>
      </c>
      <c r="H704" s="11">
        <v>500</v>
      </c>
    </row>
    <row r="705" spans="1:8" x14ac:dyDescent="0.25">
      <c r="A705" s="81" t="s">
        <v>3875</v>
      </c>
      <c r="B705" s="82" t="s">
        <v>3876</v>
      </c>
      <c r="C705" s="83" t="s">
        <v>3874</v>
      </c>
      <c r="D705" s="84">
        <f t="shared" si="11"/>
        <v>500</v>
      </c>
      <c r="E705" s="41">
        <v>0</v>
      </c>
      <c r="F705" s="41">
        <v>0</v>
      </c>
      <c r="G705" s="41">
        <v>0</v>
      </c>
      <c r="H705" s="11">
        <v>500</v>
      </c>
    </row>
    <row r="706" spans="1:8" x14ac:dyDescent="0.25">
      <c r="A706" s="81" t="s">
        <v>3877</v>
      </c>
      <c r="B706" s="82" t="s">
        <v>3878</v>
      </c>
      <c r="C706" s="83" t="s">
        <v>3879</v>
      </c>
      <c r="D706" s="84">
        <f t="shared" si="11"/>
        <v>500</v>
      </c>
      <c r="E706" s="41">
        <v>0</v>
      </c>
      <c r="F706" s="41">
        <v>0</v>
      </c>
      <c r="G706" s="41">
        <v>0</v>
      </c>
      <c r="H706" s="11">
        <v>500</v>
      </c>
    </row>
    <row r="707" spans="1:8" x14ac:dyDescent="0.25">
      <c r="A707" s="81" t="s">
        <v>3880</v>
      </c>
      <c r="B707" s="82" t="s">
        <v>3881</v>
      </c>
      <c r="C707" s="83" t="s">
        <v>3879</v>
      </c>
      <c r="D707" s="84">
        <f t="shared" si="11"/>
        <v>500</v>
      </c>
      <c r="E707" s="41">
        <v>0</v>
      </c>
      <c r="F707" s="41">
        <v>0</v>
      </c>
      <c r="G707" s="41">
        <v>0</v>
      </c>
      <c r="H707" s="11">
        <v>500</v>
      </c>
    </row>
    <row r="708" spans="1:8" x14ac:dyDescent="0.25">
      <c r="A708" s="81" t="s">
        <v>3882</v>
      </c>
      <c r="B708" s="82" t="s">
        <v>3883</v>
      </c>
      <c r="C708" s="83" t="s">
        <v>3884</v>
      </c>
      <c r="D708" s="84">
        <f t="shared" si="11"/>
        <v>500</v>
      </c>
      <c r="E708" s="41">
        <v>0</v>
      </c>
      <c r="F708" s="41">
        <v>0</v>
      </c>
      <c r="G708" s="41">
        <v>0</v>
      </c>
      <c r="H708" s="11">
        <v>500</v>
      </c>
    </row>
    <row r="709" spans="1:8" x14ac:dyDescent="0.25">
      <c r="A709" s="81" t="s">
        <v>3885</v>
      </c>
      <c r="B709" s="82" t="s">
        <v>3886</v>
      </c>
      <c r="C709" s="83" t="s">
        <v>3884</v>
      </c>
      <c r="D709" s="84">
        <f t="shared" si="11"/>
        <v>500</v>
      </c>
      <c r="E709" s="41">
        <v>0</v>
      </c>
      <c r="F709" s="41">
        <v>0</v>
      </c>
      <c r="G709" s="41">
        <v>0</v>
      </c>
      <c r="H709" s="11">
        <v>500</v>
      </c>
    </row>
    <row r="710" spans="1:8" x14ac:dyDescent="0.25">
      <c r="A710" s="81" t="s">
        <v>3887</v>
      </c>
      <c r="B710" s="82" t="s">
        <v>3888</v>
      </c>
      <c r="C710" s="83" t="s">
        <v>3889</v>
      </c>
      <c r="D710" s="84">
        <f t="shared" si="11"/>
        <v>2000</v>
      </c>
      <c r="E710" s="41">
        <v>0</v>
      </c>
      <c r="F710" s="41">
        <v>0</v>
      </c>
      <c r="G710" s="41">
        <v>0</v>
      </c>
      <c r="H710" s="11">
        <v>2000</v>
      </c>
    </row>
    <row r="711" spans="1:8" x14ac:dyDescent="0.25">
      <c r="A711" s="81" t="s">
        <v>3890</v>
      </c>
      <c r="B711" s="82" t="s">
        <v>3891</v>
      </c>
      <c r="C711" s="83" t="s">
        <v>3889</v>
      </c>
      <c r="D711" s="84">
        <f t="shared" si="11"/>
        <v>2000</v>
      </c>
      <c r="E711" s="41">
        <v>0</v>
      </c>
      <c r="F711" s="41">
        <v>0</v>
      </c>
      <c r="G711" s="41">
        <v>0</v>
      </c>
      <c r="H711" s="11">
        <v>2000</v>
      </c>
    </row>
    <row r="712" spans="1:8" x14ac:dyDescent="0.25">
      <c r="A712" s="81" t="s">
        <v>3892</v>
      </c>
      <c r="B712" s="82" t="s">
        <v>3893</v>
      </c>
      <c r="C712" s="83" t="s">
        <v>3894</v>
      </c>
      <c r="D712" s="84">
        <f t="shared" si="11"/>
        <v>5000</v>
      </c>
      <c r="E712" s="41">
        <v>0</v>
      </c>
      <c r="F712" s="41">
        <v>0</v>
      </c>
      <c r="G712" s="41">
        <v>0</v>
      </c>
      <c r="H712" s="11">
        <v>5000</v>
      </c>
    </row>
    <row r="713" spans="1:8" x14ac:dyDescent="0.25">
      <c r="A713" s="81" t="s">
        <v>3895</v>
      </c>
      <c r="B713" s="82" t="s">
        <v>3896</v>
      </c>
      <c r="C713" s="83" t="s">
        <v>3894</v>
      </c>
      <c r="D713" s="84">
        <f t="shared" si="11"/>
        <v>5000</v>
      </c>
      <c r="E713" s="41">
        <v>0</v>
      </c>
      <c r="F713" s="41">
        <v>0</v>
      </c>
      <c r="G713" s="41">
        <v>0</v>
      </c>
      <c r="H713" s="11">
        <v>5000</v>
      </c>
    </row>
    <row r="714" spans="1:8" x14ac:dyDescent="0.25">
      <c r="A714" s="81" t="s">
        <v>3897</v>
      </c>
      <c r="B714" s="82" t="s">
        <v>3898</v>
      </c>
      <c r="C714" s="83" t="s">
        <v>3899</v>
      </c>
      <c r="D714" s="84">
        <f t="shared" si="11"/>
        <v>1250</v>
      </c>
      <c r="E714" s="41">
        <v>0</v>
      </c>
      <c r="F714" s="41">
        <v>0</v>
      </c>
      <c r="G714" s="41">
        <v>0</v>
      </c>
      <c r="H714" s="11">
        <v>1250</v>
      </c>
    </row>
    <row r="715" spans="1:8" x14ac:dyDescent="0.25">
      <c r="A715" s="81" t="s">
        <v>3900</v>
      </c>
      <c r="B715" s="82" t="s">
        <v>3801</v>
      </c>
      <c r="C715" s="83" t="s">
        <v>3899</v>
      </c>
      <c r="D715" s="84">
        <f t="shared" si="11"/>
        <v>1250</v>
      </c>
      <c r="E715" s="41">
        <v>0</v>
      </c>
      <c r="F715" s="41">
        <v>0</v>
      </c>
      <c r="G715" s="41">
        <v>0</v>
      </c>
      <c r="H715" s="11">
        <v>1250</v>
      </c>
    </row>
    <row r="716" spans="1:8" x14ac:dyDescent="0.25">
      <c r="A716" s="81" t="s">
        <v>3901</v>
      </c>
      <c r="B716" s="82" t="s">
        <v>3803</v>
      </c>
      <c r="C716" s="83" t="s">
        <v>3902</v>
      </c>
      <c r="D716" s="84">
        <f t="shared" ref="D716:D779" si="12">E716+F716+H716</f>
        <v>1250</v>
      </c>
      <c r="E716" s="41">
        <v>0</v>
      </c>
      <c r="F716" s="41">
        <v>0</v>
      </c>
      <c r="G716" s="41">
        <v>0</v>
      </c>
      <c r="H716" s="11">
        <v>1250</v>
      </c>
    </row>
    <row r="717" spans="1:8" x14ac:dyDescent="0.25">
      <c r="A717" s="81" t="s">
        <v>3903</v>
      </c>
      <c r="B717" s="82" t="s">
        <v>3806</v>
      </c>
      <c r="C717" s="83" t="s">
        <v>3902</v>
      </c>
      <c r="D717" s="84">
        <f t="shared" si="12"/>
        <v>1250</v>
      </c>
      <c r="E717" s="41">
        <v>0</v>
      </c>
      <c r="F717" s="41">
        <v>0</v>
      </c>
      <c r="G717" s="41">
        <v>0</v>
      </c>
      <c r="H717" s="11">
        <v>1250</v>
      </c>
    </row>
    <row r="718" spans="1:8" x14ac:dyDescent="0.25">
      <c r="A718" s="81" t="s">
        <v>3904</v>
      </c>
      <c r="B718" s="82" t="s">
        <v>3808</v>
      </c>
      <c r="C718" s="83" t="s">
        <v>3905</v>
      </c>
      <c r="D718" s="84">
        <f t="shared" si="12"/>
        <v>1250</v>
      </c>
      <c r="E718" s="41">
        <v>0</v>
      </c>
      <c r="F718" s="41">
        <v>0</v>
      </c>
      <c r="G718" s="41">
        <v>0</v>
      </c>
      <c r="H718" s="11">
        <v>1250</v>
      </c>
    </row>
    <row r="719" spans="1:8" x14ac:dyDescent="0.25">
      <c r="A719" s="81" t="s">
        <v>3906</v>
      </c>
      <c r="B719" s="82" t="s">
        <v>3811</v>
      </c>
      <c r="C719" s="83" t="s">
        <v>3905</v>
      </c>
      <c r="D719" s="84">
        <f t="shared" si="12"/>
        <v>1250</v>
      </c>
      <c r="E719" s="41">
        <v>0</v>
      </c>
      <c r="F719" s="41">
        <v>0</v>
      </c>
      <c r="G719" s="41">
        <v>0</v>
      </c>
      <c r="H719" s="11">
        <v>1250</v>
      </c>
    </row>
    <row r="720" spans="1:8" x14ac:dyDescent="0.25">
      <c r="A720" s="81" t="s">
        <v>3907</v>
      </c>
      <c r="B720" s="82" t="s">
        <v>3813</v>
      </c>
      <c r="C720" s="83" t="s">
        <v>3908</v>
      </c>
      <c r="D720" s="84">
        <f t="shared" si="12"/>
        <v>1500</v>
      </c>
      <c r="E720" s="41">
        <v>0</v>
      </c>
      <c r="F720" s="41">
        <v>0</v>
      </c>
      <c r="G720" s="41">
        <v>0</v>
      </c>
      <c r="H720" s="11">
        <v>1500</v>
      </c>
    </row>
    <row r="721" spans="1:8" x14ac:dyDescent="0.25">
      <c r="A721" s="81" t="s">
        <v>3909</v>
      </c>
      <c r="B721" s="82" t="s">
        <v>3816</v>
      </c>
      <c r="C721" s="83" t="s">
        <v>3908</v>
      </c>
      <c r="D721" s="84">
        <f t="shared" si="12"/>
        <v>1500</v>
      </c>
      <c r="E721" s="41">
        <v>0</v>
      </c>
      <c r="F721" s="41">
        <v>0</v>
      </c>
      <c r="G721" s="41">
        <v>0</v>
      </c>
      <c r="H721" s="11">
        <v>1500</v>
      </c>
    </row>
    <row r="722" spans="1:8" x14ac:dyDescent="0.25">
      <c r="A722" s="81" t="s">
        <v>3910</v>
      </c>
      <c r="B722" s="82" t="s">
        <v>3911</v>
      </c>
      <c r="C722" s="83" t="s">
        <v>3912</v>
      </c>
      <c r="D722" s="84">
        <f t="shared" si="12"/>
        <v>1500</v>
      </c>
      <c r="E722" s="41">
        <v>0</v>
      </c>
      <c r="F722" s="41">
        <v>0</v>
      </c>
      <c r="G722" s="41">
        <v>0</v>
      </c>
      <c r="H722" s="11">
        <v>1500</v>
      </c>
    </row>
    <row r="723" spans="1:8" x14ac:dyDescent="0.25">
      <c r="A723" s="81" t="s">
        <v>3913</v>
      </c>
      <c r="B723" s="82" t="s">
        <v>3914</v>
      </c>
      <c r="C723" s="83" t="s">
        <v>3912</v>
      </c>
      <c r="D723" s="84">
        <f t="shared" si="12"/>
        <v>1500</v>
      </c>
      <c r="E723" s="41">
        <v>0</v>
      </c>
      <c r="F723" s="41">
        <v>0</v>
      </c>
      <c r="G723" s="41">
        <v>0</v>
      </c>
      <c r="H723" s="11">
        <v>1500</v>
      </c>
    </row>
    <row r="724" spans="1:8" x14ac:dyDescent="0.25">
      <c r="A724" s="81" t="s">
        <v>3915</v>
      </c>
      <c r="B724" s="82" t="s">
        <v>3916</v>
      </c>
      <c r="C724" s="83" t="s">
        <v>3917</v>
      </c>
      <c r="D724" s="84">
        <f t="shared" si="12"/>
        <v>1500</v>
      </c>
      <c r="E724" s="41">
        <v>0</v>
      </c>
      <c r="F724" s="41">
        <v>0</v>
      </c>
      <c r="G724" s="41">
        <v>0</v>
      </c>
      <c r="H724" s="11">
        <v>1500</v>
      </c>
    </row>
    <row r="725" spans="1:8" x14ac:dyDescent="0.25">
      <c r="A725" s="81" t="s">
        <v>3918</v>
      </c>
      <c r="B725" s="82" t="s">
        <v>3919</v>
      </c>
      <c r="C725" s="83" t="s">
        <v>3917</v>
      </c>
      <c r="D725" s="84">
        <f t="shared" si="12"/>
        <v>1500</v>
      </c>
      <c r="E725" s="41">
        <v>0</v>
      </c>
      <c r="F725" s="41">
        <v>0</v>
      </c>
      <c r="G725" s="41">
        <v>0</v>
      </c>
      <c r="H725" s="11">
        <v>1500</v>
      </c>
    </row>
    <row r="726" spans="1:8" x14ac:dyDescent="0.25">
      <c r="A726" s="81" t="s">
        <v>3920</v>
      </c>
      <c r="B726" s="82" t="s">
        <v>3828</v>
      </c>
      <c r="C726" s="83" t="s">
        <v>3921</v>
      </c>
      <c r="D726" s="84">
        <f t="shared" si="12"/>
        <v>1500</v>
      </c>
      <c r="E726" s="41">
        <v>0</v>
      </c>
      <c r="F726" s="41">
        <v>0</v>
      </c>
      <c r="G726" s="41">
        <v>0</v>
      </c>
      <c r="H726" s="11">
        <v>1500</v>
      </c>
    </row>
    <row r="727" spans="1:8" x14ac:dyDescent="0.25">
      <c r="A727" s="81" t="s">
        <v>3922</v>
      </c>
      <c r="B727" s="82" t="s">
        <v>3831</v>
      </c>
      <c r="C727" s="83" t="s">
        <v>3921</v>
      </c>
      <c r="D727" s="84">
        <f t="shared" si="12"/>
        <v>1500</v>
      </c>
      <c r="E727" s="41">
        <v>0</v>
      </c>
      <c r="F727" s="41">
        <v>0</v>
      </c>
      <c r="G727" s="41">
        <v>0</v>
      </c>
      <c r="H727" s="11">
        <v>1500</v>
      </c>
    </row>
    <row r="728" spans="1:8" x14ac:dyDescent="0.25">
      <c r="A728" s="81" t="s">
        <v>3923</v>
      </c>
      <c r="B728" s="82" t="s">
        <v>3833</v>
      </c>
      <c r="C728" s="83" t="s">
        <v>3924</v>
      </c>
      <c r="D728" s="84">
        <f t="shared" si="12"/>
        <v>1500</v>
      </c>
      <c r="E728" s="41">
        <v>0</v>
      </c>
      <c r="F728" s="41">
        <v>0</v>
      </c>
      <c r="G728" s="41">
        <v>0</v>
      </c>
      <c r="H728" s="11">
        <v>1500</v>
      </c>
    </row>
    <row r="729" spans="1:8" x14ac:dyDescent="0.25">
      <c r="A729" s="81" t="s">
        <v>3925</v>
      </c>
      <c r="B729" s="82" t="s">
        <v>3836</v>
      </c>
      <c r="C729" s="83" t="s">
        <v>3924</v>
      </c>
      <c r="D729" s="84">
        <f t="shared" si="12"/>
        <v>1500</v>
      </c>
      <c r="E729" s="41">
        <v>0</v>
      </c>
      <c r="F729" s="41">
        <v>0</v>
      </c>
      <c r="G729" s="41">
        <v>0</v>
      </c>
      <c r="H729" s="11">
        <v>1500</v>
      </c>
    </row>
    <row r="730" spans="1:8" x14ac:dyDescent="0.25">
      <c r="A730" s="81" t="s">
        <v>3926</v>
      </c>
      <c r="B730" s="82" t="s">
        <v>3838</v>
      </c>
      <c r="C730" s="83" t="s">
        <v>3927</v>
      </c>
      <c r="D730" s="84">
        <f t="shared" si="12"/>
        <v>1250</v>
      </c>
      <c r="E730" s="41">
        <v>0</v>
      </c>
      <c r="F730" s="41">
        <v>0</v>
      </c>
      <c r="G730" s="41">
        <v>0</v>
      </c>
      <c r="H730" s="11">
        <v>1250</v>
      </c>
    </row>
    <row r="731" spans="1:8" x14ac:dyDescent="0.25">
      <c r="A731" s="81" t="s">
        <v>3928</v>
      </c>
      <c r="B731" s="82" t="s">
        <v>3841</v>
      </c>
      <c r="C731" s="83" t="s">
        <v>3927</v>
      </c>
      <c r="D731" s="84">
        <f t="shared" si="12"/>
        <v>1250</v>
      </c>
      <c r="E731" s="41">
        <v>0</v>
      </c>
      <c r="F731" s="41">
        <v>0</v>
      </c>
      <c r="G731" s="41">
        <v>0</v>
      </c>
      <c r="H731" s="11">
        <v>1250</v>
      </c>
    </row>
    <row r="732" spans="1:8" x14ac:dyDescent="0.25">
      <c r="A732" s="81" t="s">
        <v>3929</v>
      </c>
      <c r="B732" s="82" t="s">
        <v>3843</v>
      </c>
      <c r="C732" s="83" t="s">
        <v>3930</v>
      </c>
      <c r="D732" s="84">
        <f t="shared" si="12"/>
        <v>1250</v>
      </c>
      <c r="E732" s="41">
        <v>0</v>
      </c>
      <c r="F732" s="41">
        <v>0</v>
      </c>
      <c r="G732" s="41">
        <v>0</v>
      </c>
      <c r="H732" s="11">
        <v>1250</v>
      </c>
    </row>
    <row r="733" spans="1:8" x14ac:dyDescent="0.25">
      <c r="A733" s="81" t="s">
        <v>3931</v>
      </c>
      <c r="B733" s="82" t="s">
        <v>3846</v>
      </c>
      <c r="C733" s="83" t="s">
        <v>3930</v>
      </c>
      <c r="D733" s="84">
        <f t="shared" si="12"/>
        <v>1250</v>
      </c>
      <c r="E733" s="41">
        <v>0</v>
      </c>
      <c r="F733" s="41">
        <v>0</v>
      </c>
      <c r="G733" s="41">
        <v>0</v>
      </c>
      <c r="H733" s="11">
        <v>1250</v>
      </c>
    </row>
    <row r="734" spans="1:8" x14ac:dyDescent="0.25">
      <c r="A734" s="81" t="s">
        <v>3932</v>
      </c>
      <c r="B734" s="82" t="s">
        <v>3848</v>
      </c>
      <c r="C734" s="83" t="s">
        <v>3933</v>
      </c>
      <c r="D734" s="84">
        <f t="shared" si="12"/>
        <v>1250</v>
      </c>
      <c r="E734" s="41">
        <v>0</v>
      </c>
      <c r="F734" s="41">
        <v>0</v>
      </c>
      <c r="G734" s="41">
        <v>0</v>
      </c>
      <c r="H734" s="11">
        <v>1250</v>
      </c>
    </row>
    <row r="735" spans="1:8" x14ac:dyDescent="0.25">
      <c r="A735" s="81" t="s">
        <v>3934</v>
      </c>
      <c r="B735" s="82" t="s">
        <v>3851</v>
      </c>
      <c r="C735" s="83" t="s">
        <v>3933</v>
      </c>
      <c r="D735" s="84">
        <f t="shared" si="12"/>
        <v>1250</v>
      </c>
      <c r="E735" s="41">
        <v>0</v>
      </c>
      <c r="F735" s="41">
        <v>0</v>
      </c>
      <c r="G735" s="41">
        <v>0</v>
      </c>
      <c r="H735" s="11">
        <v>1250</v>
      </c>
    </row>
    <row r="736" spans="1:8" x14ac:dyDescent="0.25">
      <c r="A736" s="81" t="s">
        <v>3935</v>
      </c>
      <c r="B736" s="82" t="s">
        <v>3853</v>
      </c>
      <c r="C736" s="83" t="s">
        <v>3936</v>
      </c>
      <c r="D736" s="84">
        <f t="shared" si="12"/>
        <v>4000</v>
      </c>
      <c r="E736" s="41">
        <v>0</v>
      </c>
      <c r="F736" s="41">
        <v>0</v>
      </c>
      <c r="G736" s="41">
        <v>0</v>
      </c>
      <c r="H736" s="11">
        <v>4000</v>
      </c>
    </row>
    <row r="737" spans="1:8" x14ac:dyDescent="0.25">
      <c r="A737" s="81" t="s">
        <v>3937</v>
      </c>
      <c r="B737" s="82" t="s">
        <v>3856</v>
      </c>
      <c r="C737" s="83" t="s">
        <v>3936</v>
      </c>
      <c r="D737" s="84">
        <f t="shared" si="12"/>
        <v>4000</v>
      </c>
      <c r="E737" s="41">
        <v>0</v>
      </c>
      <c r="F737" s="41">
        <v>0</v>
      </c>
      <c r="G737" s="41">
        <v>0</v>
      </c>
      <c r="H737" s="11">
        <v>4000</v>
      </c>
    </row>
    <row r="738" spans="1:8" x14ac:dyDescent="0.25">
      <c r="A738" s="81" t="s">
        <v>3938</v>
      </c>
      <c r="B738" s="82" t="s">
        <v>3863</v>
      </c>
      <c r="C738" s="83" t="s">
        <v>3939</v>
      </c>
      <c r="D738" s="84">
        <f t="shared" si="12"/>
        <v>1500</v>
      </c>
      <c r="E738" s="41">
        <v>0</v>
      </c>
      <c r="F738" s="41">
        <v>0</v>
      </c>
      <c r="G738" s="41">
        <v>0</v>
      </c>
      <c r="H738" s="11">
        <v>1500</v>
      </c>
    </row>
    <row r="739" spans="1:8" x14ac:dyDescent="0.25">
      <c r="A739" s="81" t="s">
        <v>3940</v>
      </c>
      <c r="B739" s="82" t="s">
        <v>3866</v>
      </c>
      <c r="C739" s="83" t="s">
        <v>3939</v>
      </c>
      <c r="D739" s="84">
        <f t="shared" si="12"/>
        <v>1500</v>
      </c>
      <c r="E739" s="41">
        <v>0</v>
      </c>
      <c r="F739" s="41">
        <v>0</v>
      </c>
      <c r="G739" s="41">
        <v>0</v>
      </c>
      <c r="H739" s="11">
        <v>1500</v>
      </c>
    </row>
    <row r="740" spans="1:8" x14ac:dyDescent="0.25">
      <c r="A740" s="81" t="s">
        <v>3941</v>
      </c>
      <c r="B740" s="82" t="s">
        <v>3858</v>
      </c>
      <c r="C740" s="83" t="s">
        <v>3942</v>
      </c>
      <c r="D740" s="84">
        <f t="shared" si="12"/>
        <v>1000</v>
      </c>
      <c r="E740" s="41">
        <v>0</v>
      </c>
      <c r="F740" s="41">
        <v>0</v>
      </c>
      <c r="G740" s="41">
        <v>0</v>
      </c>
      <c r="H740" s="11">
        <v>1000</v>
      </c>
    </row>
    <row r="741" spans="1:8" x14ac:dyDescent="0.25">
      <c r="A741" s="81" t="s">
        <v>3943</v>
      </c>
      <c r="B741" s="82" t="s">
        <v>3861</v>
      </c>
      <c r="C741" s="83" t="s">
        <v>3942</v>
      </c>
      <c r="D741" s="84">
        <f t="shared" si="12"/>
        <v>1000</v>
      </c>
      <c r="E741" s="41">
        <v>0</v>
      </c>
      <c r="F741" s="41">
        <v>0</v>
      </c>
      <c r="G741" s="41">
        <v>0</v>
      </c>
      <c r="H741" s="11">
        <v>1000</v>
      </c>
    </row>
    <row r="742" spans="1:8" x14ac:dyDescent="0.25">
      <c r="A742" s="81" t="s">
        <v>3944</v>
      </c>
      <c r="B742" s="82" t="s">
        <v>3878</v>
      </c>
      <c r="C742" s="83" t="s">
        <v>3945</v>
      </c>
      <c r="D742" s="84">
        <f t="shared" si="12"/>
        <v>1500</v>
      </c>
      <c r="E742" s="41">
        <v>0</v>
      </c>
      <c r="F742" s="41">
        <v>0</v>
      </c>
      <c r="G742" s="41">
        <v>0</v>
      </c>
      <c r="H742" s="11">
        <v>1500</v>
      </c>
    </row>
    <row r="743" spans="1:8" x14ac:dyDescent="0.25">
      <c r="A743" s="81" t="s">
        <v>3946</v>
      </c>
      <c r="B743" s="82" t="s">
        <v>3881</v>
      </c>
      <c r="C743" s="83" t="s">
        <v>3945</v>
      </c>
      <c r="D743" s="84">
        <f t="shared" si="12"/>
        <v>1500</v>
      </c>
      <c r="E743" s="41">
        <v>0</v>
      </c>
      <c r="F743" s="41">
        <v>0</v>
      </c>
      <c r="G743" s="41">
        <v>0</v>
      </c>
      <c r="H743" s="11">
        <v>1500</v>
      </c>
    </row>
    <row r="744" spans="1:8" x14ac:dyDescent="0.25">
      <c r="A744" s="81" t="s">
        <v>3947</v>
      </c>
      <c r="B744" s="82" t="s">
        <v>3883</v>
      </c>
      <c r="C744" s="83" t="s">
        <v>3948</v>
      </c>
      <c r="D744" s="84">
        <f t="shared" si="12"/>
        <v>1000</v>
      </c>
      <c r="E744" s="41">
        <v>0</v>
      </c>
      <c r="F744" s="41">
        <v>0</v>
      </c>
      <c r="G744" s="41">
        <v>0</v>
      </c>
      <c r="H744" s="11">
        <v>1000</v>
      </c>
    </row>
    <row r="745" spans="1:8" x14ac:dyDescent="0.25">
      <c r="A745" s="81" t="s">
        <v>3949</v>
      </c>
      <c r="B745" s="82" t="s">
        <v>3886</v>
      </c>
      <c r="C745" s="83" t="s">
        <v>3948</v>
      </c>
      <c r="D745" s="84">
        <f t="shared" si="12"/>
        <v>1000</v>
      </c>
      <c r="E745" s="41">
        <v>0</v>
      </c>
      <c r="F745" s="41">
        <v>0</v>
      </c>
      <c r="G745" s="41">
        <v>0</v>
      </c>
      <c r="H745" s="11">
        <v>1000</v>
      </c>
    </row>
    <row r="746" spans="1:8" x14ac:dyDescent="0.25">
      <c r="A746" s="81" t="s">
        <v>3950</v>
      </c>
      <c r="B746" s="82" t="s">
        <v>3951</v>
      </c>
      <c r="C746" s="83" t="s">
        <v>3952</v>
      </c>
      <c r="D746" s="84">
        <f t="shared" si="12"/>
        <v>4000</v>
      </c>
      <c r="E746" s="41">
        <v>0</v>
      </c>
      <c r="F746" s="41">
        <v>0</v>
      </c>
      <c r="G746" s="41">
        <v>0</v>
      </c>
      <c r="H746" s="11">
        <v>4000</v>
      </c>
    </row>
    <row r="747" spans="1:8" x14ac:dyDescent="0.25">
      <c r="A747" s="81" t="s">
        <v>3953</v>
      </c>
      <c r="B747" s="82" t="s">
        <v>3954</v>
      </c>
      <c r="C747" s="83" t="s">
        <v>3952</v>
      </c>
      <c r="D747" s="84">
        <f t="shared" si="12"/>
        <v>4000</v>
      </c>
      <c r="E747" s="41">
        <v>0</v>
      </c>
      <c r="F747" s="41">
        <v>0</v>
      </c>
      <c r="G747" s="41">
        <v>0</v>
      </c>
      <c r="H747" s="11">
        <v>4000</v>
      </c>
    </row>
    <row r="748" spans="1:8" x14ac:dyDescent="0.25">
      <c r="A748" s="81" t="s">
        <v>3955</v>
      </c>
      <c r="B748" s="82" t="s">
        <v>3956</v>
      </c>
      <c r="C748" s="83" t="s">
        <v>3957</v>
      </c>
      <c r="D748" s="84">
        <f t="shared" si="12"/>
        <v>5000</v>
      </c>
      <c r="E748" s="41">
        <v>0</v>
      </c>
      <c r="F748" s="41">
        <v>0</v>
      </c>
      <c r="G748" s="41">
        <v>0</v>
      </c>
      <c r="H748" s="11">
        <v>5000</v>
      </c>
    </row>
    <row r="749" spans="1:8" x14ac:dyDescent="0.25">
      <c r="A749" s="81" t="s">
        <v>3958</v>
      </c>
      <c r="B749" s="82" t="s">
        <v>3959</v>
      </c>
      <c r="C749" s="83" t="s">
        <v>3957</v>
      </c>
      <c r="D749" s="84">
        <f t="shared" si="12"/>
        <v>5000</v>
      </c>
      <c r="E749" s="41">
        <v>0</v>
      </c>
      <c r="F749" s="41">
        <v>0</v>
      </c>
      <c r="G749" s="41">
        <v>0</v>
      </c>
      <c r="H749" s="11">
        <v>5000</v>
      </c>
    </row>
    <row r="750" spans="1:8" x14ac:dyDescent="0.25">
      <c r="A750" s="81" t="s">
        <v>3960</v>
      </c>
      <c r="B750" s="82" t="s">
        <v>3961</v>
      </c>
      <c r="C750" s="83" t="s">
        <v>3962</v>
      </c>
      <c r="D750" s="84">
        <f t="shared" si="12"/>
        <v>8000</v>
      </c>
      <c r="E750" s="41">
        <v>0</v>
      </c>
      <c r="F750" s="41">
        <v>0</v>
      </c>
      <c r="G750" s="41">
        <v>0</v>
      </c>
      <c r="H750" s="11">
        <v>8000</v>
      </c>
    </row>
    <row r="751" spans="1:8" x14ac:dyDescent="0.25">
      <c r="A751" s="81" t="s">
        <v>3963</v>
      </c>
      <c r="B751" s="82" t="s">
        <v>3964</v>
      </c>
      <c r="C751" s="83" t="s">
        <v>3962</v>
      </c>
      <c r="D751" s="84">
        <f t="shared" si="12"/>
        <v>8000</v>
      </c>
      <c r="E751" s="41">
        <v>0</v>
      </c>
      <c r="F751" s="41">
        <v>0</v>
      </c>
      <c r="G751" s="41">
        <v>0</v>
      </c>
      <c r="H751" s="11">
        <v>8000</v>
      </c>
    </row>
    <row r="752" spans="1:8" x14ac:dyDescent="0.25">
      <c r="A752" s="81" t="s">
        <v>3965</v>
      </c>
      <c r="B752" s="82" t="s">
        <v>1269</v>
      </c>
      <c r="C752" s="83" t="s">
        <v>3966</v>
      </c>
      <c r="D752" s="84">
        <f t="shared" si="12"/>
        <v>1500</v>
      </c>
      <c r="E752" s="41">
        <v>0</v>
      </c>
      <c r="F752" s="41">
        <v>0</v>
      </c>
      <c r="G752" s="41">
        <v>0</v>
      </c>
      <c r="H752" s="11">
        <v>1500</v>
      </c>
    </row>
    <row r="753" spans="1:8" x14ac:dyDescent="0.25">
      <c r="A753" s="81" t="s">
        <v>3967</v>
      </c>
      <c r="B753" s="82" t="s">
        <v>1271</v>
      </c>
      <c r="C753" s="83" t="s">
        <v>3966</v>
      </c>
      <c r="D753" s="84">
        <f t="shared" si="12"/>
        <v>1500</v>
      </c>
      <c r="E753" s="41">
        <v>0</v>
      </c>
      <c r="F753" s="41">
        <v>0</v>
      </c>
      <c r="G753" s="41">
        <v>0</v>
      </c>
      <c r="H753" s="11">
        <v>1500</v>
      </c>
    </row>
    <row r="754" spans="1:8" x14ac:dyDescent="0.25">
      <c r="A754" s="81" t="s">
        <v>3968</v>
      </c>
      <c r="B754" s="82" t="s">
        <v>3898</v>
      </c>
      <c r="C754" s="83" t="s">
        <v>3969</v>
      </c>
      <c r="D754" s="84">
        <f t="shared" si="12"/>
        <v>2000</v>
      </c>
      <c r="E754" s="41">
        <v>0</v>
      </c>
      <c r="F754" s="41">
        <v>0</v>
      </c>
      <c r="G754" s="41">
        <v>0</v>
      </c>
      <c r="H754" s="11">
        <v>2000</v>
      </c>
    </row>
    <row r="755" spans="1:8" x14ac:dyDescent="0.25">
      <c r="A755" s="81" t="s">
        <v>3970</v>
      </c>
      <c r="B755" s="82" t="s">
        <v>3801</v>
      </c>
      <c r="C755" s="83" t="s">
        <v>3969</v>
      </c>
      <c r="D755" s="84">
        <f t="shared" si="12"/>
        <v>2000</v>
      </c>
      <c r="E755" s="41">
        <v>0</v>
      </c>
      <c r="F755" s="41">
        <v>0</v>
      </c>
      <c r="G755" s="41">
        <v>0</v>
      </c>
      <c r="H755" s="11">
        <v>2000</v>
      </c>
    </row>
    <row r="756" spans="1:8" x14ac:dyDescent="0.25">
      <c r="A756" s="81" t="s">
        <v>3971</v>
      </c>
      <c r="B756" s="82" t="s">
        <v>3803</v>
      </c>
      <c r="C756" s="83" t="s">
        <v>3972</v>
      </c>
      <c r="D756" s="84">
        <f t="shared" si="12"/>
        <v>2000</v>
      </c>
      <c r="E756" s="41">
        <v>0</v>
      </c>
      <c r="F756" s="41">
        <v>0</v>
      </c>
      <c r="G756" s="41">
        <v>0</v>
      </c>
      <c r="H756" s="11">
        <v>2000</v>
      </c>
    </row>
    <row r="757" spans="1:8" x14ac:dyDescent="0.25">
      <c r="A757" s="81" t="s">
        <v>3973</v>
      </c>
      <c r="B757" s="82" t="s">
        <v>3806</v>
      </c>
      <c r="C757" s="83" t="s">
        <v>3972</v>
      </c>
      <c r="D757" s="84">
        <f t="shared" si="12"/>
        <v>2000</v>
      </c>
      <c r="E757" s="41">
        <v>0</v>
      </c>
      <c r="F757" s="41">
        <v>0</v>
      </c>
      <c r="G757" s="41">
        <v>0</v>
      </c>
      <c r="H757" s="11">
        <v>2000</v>
      </c>
    </row>
    <row r="758" spans="1:8" x14ac:dyDescent="0.25">
      <c r="A758" s="81" t="s">
        <v>3974</v>
      </c>
      <c r="B758" s="82" t="s">
        <v>3808</v>
      </c>
      <c r="C758" s="83" t="s">
        <v>3975</v>
      </c>
      <c r="D758" s="84">
        <f t="shared" si="12"/>
        <v>2000</v>
      </c>
      <c r="E758" s="41">
        <v>0</v>
      </c>
      <c r="F758" s="41">
        <v>0</v>
      </c>
      <c r="G758" s="41">
        <v>0</v>
      </c>
      <c r="H758" s="11">
        <v>2000</v>
      </c>
    </row>
    <row r="759" spans="1:8" x14ac:dyDescent="0.25">
      <c r="A759" s="81" t="s">
        <v>3976</v>
      </c>
      <c r="B759" s="82" t="s">
        <v>3811</v>
      </c>
      <c r="C759" s="83" t="s">
        <v>3975</v>
      </c>
      <c r="D759" s="84">
        <f t="shared" si="12"/>
        <v>2000</v>
      </c>
      <c r="E759" s="41">
        <v>0</v>
      </c>
      <c r="F759" s="41">
        <v>0</v>
      </c>
      <c r="G759" s="41">
        <v>0</v>
      </c>
      <c r="H759" s="11">
        <v>2000</v>
      </c>
    </row>
    <row r="760" spans="1:8" x14ac:dyDescent="0.25">
      <c r="A760" s="81" t="s">
        <v>3977</v>
      </c>
      <c r="B760" s="82" t="s">
        <v>3813</v>
      </c>
      <c r="C760" s="83" t="s">
        <v>3978</v>
      </c>
      <c r="D760" s="84">
        <f t="shared" si="12"/>
        <v>1500</v>
      </c>
      <c r="E760" s="41">
        <v>0</v>
      </c>
      <c r="F760" s="41">
        <v>0</v>
      </c>
      <c r="G760" s="41">
        <v>0</v>
      </c>
      <c r="H760" s="11">
        <v>1500</v>
      </c>
    </row>
    <row r="761" spans="1:8" x14ac:dyDescent="0.25">
      <c r="A761" s="81" t="s">
        <v>3979</v>
      </c>
      <c r="B761" s="82" t="s">
        <v>3816</v>
      </c>
      <c r="C761" s="83" t="s">
        <v>3978</v>
      </c>
      <c r="D761" s="84">
        <f t="shared" si="12"/>
        <v>1500</v>
      </c>
      <c r="E761" s="41">
        <v>0</v>
      </c>
      <c r="F761" s="41">
        <v>0</v>
      </c>
      <c r="G761" s="41">
        <v>0</v>
      </c>
      <c r="H761" s="11">
        <v>1500</v>
      </c>
    </row>
    <row r="762" spans="1:8" x14ac:dyDescent="0.25">
      <c r="A762" s="81" t="s">
        <v>3980</v>
      </c>
      <c r="B762" s="82" t="s">
        <v>3911</v>
      </c>
      <c r="C762" s="83" t="s">
        <v>3981</v>
      </c>
      <c r="D762" s="84">
        <f t="shared" si="12"/>
        <v>3000</v>
      </c>
      <c r="E762" s="41">
        <v>0</v>
      </c>
      <c r="F762" s="41">
        <v>0</v>
      </c>
      <c r="G762" s="41">
        <v>0</v>
      </c>
      <c r="H762" s="11">
        <v>3000</v>
      </c>
    </row>
    <row r="763" spans="1:8" x14ac:dyDescent="0.25">
      <c r="A763" s="81" t="s">
        <v>3982</v>
      </c>
      <c r="B763" s="82" t="s">
        <v>3914</v>
      </c>
      <c r="C763" s="83" t="s">
        <v>3981</v>
      </c>
      <c r="D763" s="84">
        <f t="shared" si="12"/>
        <v>3000</v>
      </c>
      <c r="E763" s="41">
        <v>0</v>
      </c>
      <c r="F763" s="41">
        <v>0</v>
      </c>
      <c r="G763" s="41">
        <v>0</v>
      </c>
      <c r="H763" s="11">
        <v>3000</v>
      </c>
    </row>
    <row r="764" spans="1:8" x14ac:dyDescent="0.25">
      <c r="A764" s="81" t="s">
        <v>3983</v>
      </c>
      <c r="B764" s="82" t="s">
        <v>3916</v>
      </c>
      <c r="C764" s="83" t="s">
        <v>3984</v>
      </c>
      <c r="D764" s="84">
        <f t="shared" si="12"/>
        <v>2250</v>
      </c>
      <c r="E764" s="41">
        <v>0</v>
      </c>
      <c r="F764" s="41">
        <v>0</v>
      </c>
      <c r="G764" s="41">
        <v>0</v>
      </c>
      <c r="H764" s="11">
        <v>2250</v>
      </c>
    </row>
    <row r="765" spans="1:8" x14ac:dyDescent="0.25">
      <c r="A765" s="81" t="s">
        <v>3985</v>
      </c>
      <c r="B765" s="82" t="s">
        <v>3919</v>
      </c>
      <c r="C765" s="83" t="s">
        <v>3984</v>
      </c>
      <c r="D765" s="84">
        <f t="shared" si="12"/>
        <v>2250</v>
      </c>
      <c r="E765" s="41">
        <v>0</v>
      </c>
      <c r="F765" s="41">
        <v>0</v>
      </c>
      <c r="G765" s="41">
        <v>0</v>
      </c>
      <c r="H765" s="11">
        <v>2250</v>
      </c>
    </row>
    <row r="766" spans="1:8" x14ac:dyDescent="0.25">
      <c r="A766" s="81" t="s">
        <v>3986</v>
      </c>
      <c r="B766" s="82" t="s">
        <v>3828</v>
      </c>
      <c r="C766" s="83" t="s">
        <v>3987</v>
      </c>
      <c r="D766" s="84">
        <f t="shared" si="12"/>
        <v>2250</v>
      </c>
      <c r="E766" s="41">
        <v>0</v>
      </c>
      <c r="F766" s="41">
        <v>0</v>
      </c>
      <c r="G766" s="41">
        <v>0</v>
      </c>
      <c r="H766" s="11">
        <v>2250</v>
      </c>
    </row>
    <row r="767" spans="1:8" x14ac:dyDescent="0.25">
      <c r="A767" s="81" t="s">
        <v>3988</v>
      </c>
      <c r="B767" s="82" t="s">
        <v>3831</v>
      </c>
      <c r="C767" s="83" t="s">
        <v>3987</v>
      </c>
      <c r="D767" s="84">
        <f t="shared" si="12"/>
        <v>2250</v>
      </c>
      <c r="E767" s="41">
        <v>0</v>
      </c>
      <c r="F767" s="41">
        <v>0</v>
      </c>
      <c r="G767" s="41">
        <v>0</v>
      </c>
      <c r="H767" s="11">
        <v>2250</v>
      </c>
    </row>
    <row r="768" spans="1:8" x14ac:dyDescent="0.25">
      <c r="A768" s="81" t="s">
        <v>3989</v>
      </c>
      <c r="B768" s="82" t="s">
        <v>3833</v>
      </c>
      <c r="C768" s="83" t="s">
        <v>3990</v>
      </c>
      <c r="D768" s="84">
        <f t="shared" si="12"/>
        <v>3000</v>
      </c>
      <c r="E768" s="41">
        <v>0</v>
      </c>
      <c r="F768" s="41">
        <v>0</v>
      </c>
      <c r="G768" s="41">
        <v>0</v>
      </c>
      <c r="H768" s="11">
        <v>3000</v>
      </c>
    </row>
    <row r="769" spans="1:8" x14ac:dyDescent="0.25">
      <c r="A769" s="81" t="s">
        <v>3991</v>
      </c>
      <c r="B769" s="82" t="s">
        <v>3836</v>
      </c>
      <c r="C769" s="83" t="s">
        <v>3990</v>
      </c>
      <c r="D769" s="84">
        <f t="shared" si="12"/>
        <v>3000</v>
      </c>
      <c r="E769" s="41">
        <v>0</v>
      </c>
      <c r="F769" s="41">
        <v>0</v>
      </c>
      <c r="G769" s="41">
        <v>0</v>
      </c>
      <c r="H769" s="11">
        <v>3000</v>
      </c>
    </row>
    <row r="770" spans="1:8" x14ac:dyDescent="0.25">
      <c r="A770" s="81" t="s">
        <v>3992</v>
      </c>
      <c r="B770" s="82" t="s">
        <v>3843</v>
      </c>
      <c r="C770" s="83" t="s">
        <v>3993</v>
      </c>
      <c r="D770" s="84">
        <f t="shared" si="12"/>
        <v>2000</v>
      </c>
      <c r="E770" s="41">
        <v>0</v>
      </c>
      <c r="F770" s="41">
        <v>0</v>
      </c>
      <c r="G770" s="41">
        <v>0</v>
      </c>
      <c r="H770" s="11">
        <v>2000</v>
      </c>
    </row>
    <row r="771" spans="1:8" x14ac:dyDescent="0.25">
      <c r="A771" s="81" t="s">
        <v>3994</v>
      </c>
      <c r="B771" s="82" t="s">
        <v>3846</v>
      </c>
      <c r="C771" s="83" t="s">
        <v>3993</v>
      </c>
      <c r="D771" s="84">
        <f t="shared" si="12"/>
        <v>2000</v>
      </c>
      <c r="E771" s="41">
        <v>0</v>
      </c>
      <c r="F771" s="41">
        <v>0</v>
      </c>
      <c r="G771" s="41">
        <v>0</v>
      </c>
      <c r="H771" s="11">
        <v>2000</v>
      </c>
    </row>
    <row r="772" spans="1:8" x14ac:dyDescent="0.25">
      <c r="A772" s="81" t="s">
        <v>3995</v>
      </c>
      <c r="B772" s="82" t="s">
        <v>3848</v>
      </c>
      <c r="C772" s="83" t="s">
        <v>3996</v>
      </c>
      <c r="D772" s="84">
        <f t="shared" si="12"/>
        <v>3000</v>
      </c>
      <c r="E772" s="41">
        <v>0</v>
      </c>
      <c r="F772" s="41">
        <v>0</v>
      </c>
      <c r="G772" s="41">
        <v>0</v>
      </c>
      <c r="H772" s="11">
        <v>3000</v>
      </c>
    </row>
    <row r="773" spans="1:8" x14ac:dyDescent="0.25">
      <c r="A773" s="81" t="s">
        <v>3997</v>
      </c>
      <c r="B773" s="82" t="s">
        <v>3851</v>
      </c>
      <c r="C773" s="83" t="s">
        <v>3996</v>
      </c>
      <c r="D773" s="84">
        <f t="shared" si="12"/>
        <v>3000</v>
      </c>
      <c r="E773" s="41">
        <v>0</v>
      </c>
      <c r="F773" s="41">
        <v>0</v>
      </c>
      <c r="G773" s="41">
        <v>0</v>
      </c>
      <c r="H773" s="11">
        <v>3000</v>
      </c>
    </row>
    <row r="774" spans="1:8" x14ac:dyDescent="0.25">
      <c r="A774" s="81" t="s">
        <v>3998</v>
      </c>
      <c r="B774" s="82" t="s">
        <v>3999</v>
      </c>
      <c r="C774" s="83" t="s">
        <v>4000</v>
      </c>
      <c r="D774" s="84">
        <f t="shared" si="12"/>
        <v>3000</v>
      </c>
      <c r="E774" s="41">
        <v>0</v>
      </c>
      <c r="F774" s="41">
        <v>0</v>
      </c>
      <c r="G774" s="41">
        <v>0</v>
      </c>
      <c r="H774" s="11">
        <v>3000</v>
      </c>
    </row>
    <row r="775" spans="1:8" x14ac:dyDescent="0.25">
      <c r="A775" s="81" t="s">
        <v>4001</v>
      </c>
      <c r="B775" s="82" t="s">
        <v>4002</v>
      </c>
      <c r="C775" s="83" t="s">
        <v>4000</v>
      </c>
      <c r="D775" s="84">
        <f t="shared" si="12"/>
        <v>3000</v>
      </c>
      <c r="E775" s="41">
        <v>0</v>
      </c>
      <c r="F775" s="41">
        <v>0</v>
      </c>
      <c r="G775" s="41">
        <v>0</v>
      </c>
      <c r="H775" s="11">
        <v>3000</v>
      </c>
    </row>
    <row r="776" spans="1:8" x14ac:dyDescent="0.25">
      <c r="A776" s="81" t="s">
        <v>4003</v>
      </c>
      <c r="B776" s="82" t="s">
        <v>3853</v>
      </c>
      <c r="C776" s="83" t="s">
        <v>4004</v>
      </c>
      <c r="D776" s="84">
        <f t="shared" si="12"/>
        <v>6000</v>
      </c>
      <c r="E776" s="41">
        <v>0</v>
      </c>
      <c r="F776" s="41">
        <v>0</v>
      </c>
      <c r="G776" s="41">
        <v>0</v>
      </c>
      <c r="H776" s="11">
        <v>6000</v>
      </c>
    </row>
    <row r="777" spans="1:8" x14ac:dyDescent="0.25">
      <c r="A777" s="81" t="s">
        <v>4005</v>
      </c>
      <c r="B777" s="82" t="s">
        <v>3856</v>
      </c>
      <c r="C777" s="83" t="s">
        <v>4004</v>
      </c>
      <c r="D777" s="84">
        <f t="shared" si="12"/>
        <v>6000</v>
      </c>
      <c r="E777" s="41">
        <v>0</v>
      </c>
      <c r="F777" s="41">
        <v>0</v>
      </c>
      <c r="G777" s="41">
        <v>0</v>
      </c>
      <c r="H777" s="11">
        <v>6000</v>
      </c>
    </row>
    <row r="778" spans="1:8" x14ac:dyDescent="0.25">
      <c r="A778" s="81" t="s">
        <v>4006</v>
      </c>
      <c r="B778" s="82" t="s">
        <v>3951</v>
      </c>
      <c r="C778" s="83" t="s">
        <v>4007</v>
      </c>
      <c r="D778" s="84">
        <f t="shared" si="12"/>
        <v>6000</v>
      </c>
      <c r="E778" s="41">
        <v>0</v>
      </c>
      <c r="F778" s="41">
        <v>0</v>
      </c>
      <c r="G778" s="41">
        <v>0</v>
      </c>
      <c r="H778" s="11">
        <v>6000</v>
      </c>
    </row>
    <row r="779" spans="1:8" x14ac:dyDescent="0.25">
      <c r="A779" s="81" t="s">
        <v>4008</v>
      </c>
      <c r="B779" s="82" t="s">
        <v>3954</v>
      </c>
      <c r="C779" s="83" t="s">
        <v>4007</v>
      </c>
      <c r="D779" s="84">
        <f t="shared" si="12"/>
        <v>6000</v>
      </c>
      <c r="E779" s="41">
        <v>0</v>
      </c>
      <c r="F779" s="41">
        <v>0</v>
      </c>
      <c r="G779" s="41">
        <v>0</v>
      </c>
      <c r="H779" s="11">
        <v>6000</v>
      </c>
    </row>
    <row r="780" spans="1:8" x14ac:dyDescent="0.25">
      <c r="A780" s="81" t="s">
        <v>4009</v>
      </c>
      <c r="B780" s="82" t="s">
        <v>3956</v>
      </c>
      <c r="C780" s="83" t="s">
        <v>4010</v>
      </c>
      <c r="D780" s="84">
        <f t="shared" ref="D780:D791" si="13">E780+F780+H780</f>
        <v>8000</v>
      </c>
      <c r="E780" s="41">
        <v>0</v>
      </c>
      <c r="F780" s="41">
        <v>0</v>
      </c>
      <c r="G780" s="41">
        <v>0</v>
      </c>
      <c r="H780" s="11">
        <v>8000</v>
      </c>
    </row>
    <row r="781" spans="1:8" x14ac:dyDescent="0.25">
      <c r="A781" s="81" t="s">
        <v>4011</v>
      </c>
      <c r="B781" s="82" t="s">
        <v>3959</v>
      </c>
      <c r="C781" s="83" t="s">
        <v>4010</v>
      </c>
      <c r="D781" s="84">
        <f t="shared" si="13"/>
        <v>8000</v>
      </c>
      <c r="E781" s="41">
        <v>0</v>
      </c>
      <c r="F781" s="41">
        <v>0</v>
      </c>
      <c r="G781" s="41">
        <v>0</v>
      </c>
      <c r="H781" s="11">
        <v>8000</v>
      </c>
    </row>
    <row r="782" spans="1:8" x14ac:dyDescent="0.25">
      <c r="A782" s="81" t="s">
        <v>4012</v>
      </c>
      <c r="B782" s="82" t="s">
        <v>3898</v>
      </c>
      <c r="C782" s="83" t="s">
        <v>4013</v>
      </c>
      <c r="D782" s="84">
        <f t="shared" si="13"/>
        <v>4000</v>
      </c>
      <c r="E782" s="41">
        <v>0</v>
      </c>
      <c r="F782" s="41">
        <v>0</v>
      </c>
      <c r="G782" s="41">
        <v>0</v>
      </c>
      <c r="H782" s="11">
        <v>4000</v>
      </c>
    </row>
    <row r="783" spans="1:8" x14ac:dyDescent="0.25">
      <c r="A783" s="81" t="s">
        <v>4014</v>
      </c>
      <c r="B783" s="82" t="s">
        <v>3801</v>
      </c>
      <c r="C783" s="83" t="s">
        <v>4013</v>
      </c>
      <c r="D783" s="84">
        <f t="shared" si="13"/>
        <v>4000</v>
      </c>
      <c r="E783" s="41">
        <v>0</v>
      </c>
      <c r="F783" s="41">
        <v>0</v>
      </c>
      <c r="G783" s="41">
        <v>0</v>
      </c>
      <c r="H783" s="11">
        <v>4000</v>
      </c>
    </row>
    <row r="784" spans="1:8" x14ac:dyDescent="0.25">
      <c r="A784" s="81" t="s">
        <v>4015</v>
      </c>
      <c r="B784" s="82" t="s">
        <v>4016</v>
      </c>
      <c r="C784" s="83" t="s">
        <v>4017</v>
      </c>
      <c r="D784" s="84">
        <f t="shared" si="13"/>
        <v>5000</v>
      </c>
      <c r="E784" s="41">
        <v>0</v>
      </c>
      <c r="F784" s="41">
        <v>0</v>
      </c>
      <c r="G784" s="41">
        <v>0</v>
      </c>
      <c r="H784" s="11">
        <v>5000</v>
      </c>
    </row>
    <row r="785" spans="1:8" x14ac:dyDescent="0.25">
      <c r="A785" s="81" t="s">
        <v>4018</v>
      </c>
      <c r="B785" s="82" t="s">
        <v>4019</v>
      </c>
      <c r="C785" s="83" t="s">
        <v>4017</v>
      </c>
      <c r="D785" s="84">
        <f t="shared" si="13"/>
        <v>5000</v>
      </c>
      <c r="E785" s="41">
        <v>0</v>
      </c>
      <c r="F785" s="41">
        <v>0</v>
      </c>
      <c r="G785" s="41">
        <v>0</v>
      </c>
      <c r="H785" s="11">
        <v>5000</v>
      </c>
    </row>
    <row r="786" spans="1:8" x14ac:dyDescent="0.25">
      <c r="A786" s="81" t="s">
        <v>4020</v>
      </c>
      <c r="B786" s="82" t="s">
        <v>3833</v>
      </c>
      <c r="C786" s="83" t="s">
        <v>4021</v>
      </c>
      <c r="D786" s="84">
        <f t="shared" si="13"/>
        <v>4500</v>
      </c>
      <c r="E786" s="41">
        <v>0</v>
      </c>
      <c r="F786" s="41">
        <v>0</v>
      </c>
      <c r="G786" s="41">
        <v>0</v>
      </c>
      <c r="H786" s="11">
        <v>4500</v>
      </c>
    </row>
    <row r="787" spans="1:8" x14ac:dyDescent="0.25">
      <c r="A787" s="81" t="s">
        <v>4022</v>
      </c>
      <c r="B787" s="82" t="s">
        <v>3836</v>
      </c>
      <c r="C787" s="83" t="s">
        <v>4021</v>
      </c>
      <c r="D787" s="84">
        <f t="shared" si="13"/>
        <v>4500</v>
      </c>
      <c r="E787" s="41">
        <v>0</v>
      </c>
      <c r="F787" s="41">
        <v>0</v>
      </c>
      <c r="G787" s="41">
        <v>0</v>
      </c>
      <c r="H787" s="11">
        <v>4500</v>
      </c>
    </row>
    <row r="788" spans="1:8" x14ac:dyDescent="0.25">
      <c r="A788" s="81" t="s">
        <v>4023</v>
      </c>
      <c r="B788" s="82" t="s">
        <v>3956</v>
      </c>
      <c r="C788" s="83" t="s">
        <v>4024</v>
      </c>
      <c r="D788" s="84">
        <f t="shared" si="13"/>
        <v>18400</v>
      </c>
      <c r="E788" s="41">
        <v>0</v>
      </c>
      <c r="F788" s="41">
        <v>0</v>
      </c>
      <c r="G788" s="41">
        <v>0</v>
      </c>
      <c r="H788" s="11">
        <v>18400</v>
      </c>
    </row>
    <row r="789" spans="1:8" x14ac:dyDescent="0.25">
      <c r="A789" s="81" t="s">
        <v>4025</v>
      </c>
      <c r="B789" s="82" t="s">
        <v>3959</v>
      </c>
      <c r="C789" s="83" t="s">
        <v>4024</v>
      </c>
      <c r="D789" s="84">
        <f t="shared" si="13"/>
        <v>18400</v>
      </c>
      <c r="E789" s="41">
        <v>0</v>
      </c>
      <c r="F789" s="41">
        <v>0</v>
      </c>
      <c r="G789" s="41">
        <v>0</v>
      </c>
      <c r="H789" s="11">
        <v>18400</v>
      </c>
    </row>
    <row r="790" spans="1:8" x14ac:dyDescent="0.25">
      <c r="A790" s="81" t="s">
        <v>4026</v>
      </c>
      <c r="B790" s="82" t="s">
        <v>3893</v>
      </c>
      <c r="C790" s="83" t="s">
        <v>4027</v>
      </c>
      <c r="D790" s="84">
        <f t="shared" si="13"/>
        <v>12000</v>
      </c>
      <c r="E790" s="41">
        <v>0</v>
      </c>
      <c r="F790" s="41">
        <v>0</v>
      </c>
      <c r="G790" s="41">
        <v>0</v>
      </c>
      <c r="H790" s="11">
        <v>12000</v>
      </c>
    </row>
    <row r="791" spans="1:8" x14ac:dyDescent="0.25">
      <c r="A791" s="81" t="s">
        <v>4028</v>
      </c>
      <c r="B791" s="82" t="s">
        <v>3896</v>
      </c>
      <c r="C791" s="83" t="s">
        <v>4027</v>
      </c>
      <c r="D791" s="84">
        <f t="shared" si="13"/>
        <v>12000</v>
      </c>
      <c r="E791" s="41">
        <v>0</v>
      </c>
      <c r="F791" s="41">
        <v>0</v>
      </c>
      <c r="G791" s="41">
        <v>0</v>
      </c>
      <c r="H791" s="11">
        <v>12000</v>
      </c>
    </row>
    <row r="792" spans="1:8" ht="16.5" thickBot="1" x14ac:dyDescent="0.3">
      <c r="A792" s="3"/>
      <c r="B792" s="23"/>
      <c r="C792" s="24"/>
      <c r="D792" s="8"/>
      <c r="E792" s="4"/>
      <c r="F792" s="4"/>
      <c r="G792" s="4"/>
      <c r="H792" s="5"/>
    </row>
    <row r="794" spans="1:8" x14ac:dyDescent="0.25">
      <c r="D794" s="30"/>
      <c r="E794" s="30"/>
      <c r="F794" s="30"/>
      <c r="G794" s="30"/>
      <c r="H794" s="30"/>
    </row>
    <row r="795" spans="1:8" x14ac:dyDescent="0.25">
      <c r="C795" s="63"/>
      <c r="D795" s="30"/>
      <c r="E795" s="62"/>
      <c r="F795" s="62"/>
      <c r="G795" s="62"/>
      <c r="H795" s="62"/>
    </row>
    <row r="796" spans="1:8" x14ac:dyDescent="0.25">
      <c r="C796" s="63"/>
      <c r="D796" s="64"/>
      <c r="E796" s="31"/>
      <c r="F796" s="31"/>
      <c r="G796" s="31"/>
      <c r="H796" s="62"/>
    </row>
    <row r="797" spans="1:8" x14ac:dyDescent="0.25">
      <c r="C797" s="62"/>
      <c r="D797" s="62"/>
      <c r="E797" s="62"/>
      <c r="F797" s="62"/>
      <c r="G797" s="62"/>
      <c r="H797" s="62"/>
    </row>
  </sheetData>
  <autoFilter ref="A1:J791"/>
  <pageMargins left="0.11811023622047245" right="0.11811023622047245" top="0" bottom="0" header="0.31496062992125984" footer="0.31496062992125984"/>
  <pageSetup paperSize="9" fitToHeight="1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19"/>
  <sheetViews>
    <sheetView workbookViewId="0">
      <selection activeCell="D1" sqref="D1:D1048576"/>
    </sheetView>
  </sheetViews>
  <sheetFormatPr defaultRowHeight="15" x14ac:dyDescent="0.25"/>
  <cols>
    <col min="1" max="1" width="11" customWidth="1"/>
    <col min="2" max="2" width="76.28515625" customWidth="1"/>
    <col min="3" max="3" width="25.140625" customWidth="1"/>
    <col min="4" max="4" width="17" customWidth="1"/>
    <col min="5" max="6" width="10.7109375" customWidth="1"/>
    <col min="7" max="7" width="46.28515625" customWidth="1"/>
  </cols>
  <sheetData>
    <row r="1" spans="1:7" ht="15.75" thickBot="1" x14ac:dyDescent="0.3">
      <c r="A1" s="100" t="s">
        <v>1470</v>
      </c>
      <c r="B1" s="101" t="s">
        <v>1471</v>
      </c>
      <c r="C1" s="101" t="s">
        <v>1472</v>
      </c>
      <c r="D1" s="101" t="s">
        <v>1473</v>
      </c>
      <c r="E1" s="101" t="s">
        <v>1474</v>
      </c>
      <c r="F1" s="101" t="s">
        <v>1475</v>
      </c>
      <c r="G1" s="102" t="s">
        <v>1447</v>
      </c>
    </row>
    <row r="2" spans="1:7" x14ac:dyDescent="0.25">
      <c r="A2" s="100" t="s">
        <v>1470</v>
      </c>
      <c r="B2" s="101" t="s">
        <v>1471</v>
      </c>
      <c r="C2" s="101" t="s">
        <v>1472</v>
      </c>
      <c r="D2" s="101" t="s">
        <v>1473</v>
      </c>
      <c r="E2" s="101" t="s">
        <v>1474</v>
      </c>
      <c r="F2" s="101" t="s">
        <v>1475</v>
      </c>
      <c r="G2" s="102" t="s">
        <v>1447</v>
      </c>
    </row>
    <row r="3" spans="1:7" ht="15" customHeight="1" x14ac:dyDescent="0.25">
      <c r="A3" s="103" t="s">
        <v>23</v>
      </c>
      <c r="B3" s="104" t="s">
        <v>24</v>
      </c>
      <c r="C3" s="104" t="s">
        <v>1484</v>
      </c>
      <c r="D3" s="105" t="s">
        <v>1485</v>
      </c>
      <c r="E3" s="106">
        <v>42614</v>
      </c>
      <c r="F3" s="106">
        <v>44530</v>
      </c>
      <c r="G3" s="107" t="s">
        <v>3512</v>
      </c>
    </row>
    <row r="4" spans="1:7" ht="15" customHeight="1" x14ac:dyDescent="0.25">
      <c r="A4" s="103" t="s">
        <v>25</v>
      </c>
      <c r="B4" s="104" t="s">
        <v>26</v>
      </c>
      <c r="C4" s="104" t="s">
        <v>1484</v>
      </c>
      <c r="D4" s="105" t="s">
        <v>1485</v>
      </c>
      <c r="E4" s="106">
        <v>42614</v>
      </c>
      <c r="F4" s="106">
        <v>44530</v>
      </c>
      <c r="G4" s="107" t="s">
        <v>3512</v>
      </c>
    </row>
    <row r="5" spans="1:7" ht="15" customHeight="1" x14ac:dyDescent="0.25">
      <c r="A5" s="103" t="s">
        <v>47</v>
      </c>
      <c r="B5" s="104" t="s">
        <v>1504</v>
      </c>
      <c r="C5" s="104" t="s">
        <v>1505</v>
      </c>
      <c r="D5" s="105" t="s">
        <v>1506</v>
      </c>
      <c r="E5" s="106">
        <v>42614</v>
      </c>
      <c r="F5" s="106">
        <v>44530</v>
      </c>
      <c r="G5" s="107" t="s">
        <v>3512</v>
      </c>
    </row>
    <row r="6" spans="1:7" ht="15" customHeight="1" x14ac:dyDescent="0.25">
      <c r="A6" s="103" t="s">
        <v>49</v>
      </c>
      <c r="B6" s="104" t="s">
        <v>50</v>
      </c>
      <c r="C6" s="104" t="s">
        <v>1505</v>
      </c>
      <c r="D6" s="105" t="s">
        <v>1506</v>
      </c>
      <c r="E6" s="106">
        <v>42614</v>
      </c>
      <c r="F6" s="106">
        <v>44530</v>
      </c>
      <c r="G6" s="107" t="s">
        <v>3512</v>
      </c>
    </row>
    <row r="7" spans="1:7" ht="15" customHeight="1" x14ac:dyDescent="0.25">
      <c r="A7" s="103" t="s">
        <v>51</v>
      </c>
      <c r="B7" s="104" t="s">
        <v>1507</v>
      </c>
      <c r="C7" s="104" t="s">
        <v>1479</v>
      </c>
      <c r="D7" s="105" t="s">
        <v>1508</v>
      </c>
      <c r="E7" s="106">
        <v>42614</v>
      </c>
      <c r="F7" s="106">
        <v>44561</v>
      </c>
      <c r="G7" s="107" t="s">
        <v>3512</v>
      </c>
    </row>
    <row r="8" spans="1:7" ht="15" customHeight="1" x14ac:dyDescent="0.25">
      <c r="A8" s="103" t="s">
        <v>53</v>
      </c>
      <c r="B8" s="104" t="s">
        <v>54</v>
      </c>
      <c r="C8" s="104" t="s">
        <v>1479</v>
      </c>
      <c r="D8" s="105" t="s">
        <v>1508</v>
      </c>
      <c r="E8" s="106">
        <v>42614</v>
      </c>
      <c r="F8" s="106">
        <v>44561</v>
      </c>
      <c r="G8" s="107" t="s">
        <v>3512</v>
      </c>
    </row>
    <row r="9" spans="1:7" ht="15" customHeight="1" x14ac:dyDescent="0.25">
      <c r="A9" s="103" t="s">
        <v>56</v>
      </c>
      <c r="B9" s="104" t="s">
        <v>24</v>
      </c>
      <c r="C9" s="104" t="s">
        <v>1510</v>
      </c>
      <c r="D9" s="105" t="s">
        <v>1511</v>
      </c>
      <c r="E9" s="106">
        <v>42614</v>
      </c>
      <c r="F9" s="106">
        <v>44530</v>
      </c>
      <c r="G9" s="107" t="s">
        <v>3512</v>
      </c>
    </row>
    <row r="10" spans="1:7" x14ac:dyDescent="0.25">
      <c r="A10" s="103" t="s">
        <v>57</v>
      </c>
      <c r="B10" s="104" t="s">
        <v>26</v>
      </c>
      <c r="C10" s="104" t="s">
        <v>1510</v>
      </c>
      <c r="D10" s="105" t="s">
        <v>1511</v>
      </c>
      <c r="E10" s="106">
        <v>42614</v>
      </c>
      <c r="F10" s="106">
        <v>44530</v>
      </c>
      <c r="G10" s="107" t="s">
        <v>3512</v>
      </c>
    </row>
    <row r="11" spans="1:7" x14ac:dyDescent="0.25">
      <c r="A11" s="103" t="s">
        <v>367</v>
      </c>
      <c r="B11" s="104" t="s">
        <v>48</v>
      </c>
      <c r="C11" s="104" t="s">
        <v>1482</v>
      </c>
      <c r="D11" s="105" t="s">
        <v>1980</v>
      </c>
      <c r="E11" s="106">
        <v>42614</v>
      </c>
      <c r="F11" s="106">
        <v>44530</v>
      </c>
      <c r="G11" s="107" t="s">
        <v>3512</v>
      </c>
    </row>
    <row r="12" spans="1:7" x14ac:dyDescent="0.25">
      <c r="A12" s="103" t="s">
        <v>369</v>
      </c>
      <c r="B12" s="104" t="s">
        <v>52</v>
      </c>
      <c r="C12" s="104" t="s">
        <v>1479</v>
      </c>
      <c r="D12" s="105" t="s">
        <v>1981</v>
      </c>
      <c r="E12" s="106">
        <v>42614</v>
      </c>
      <c r="F12" s="106">
        <v>44561</v>
      </c>
      <c r="G12" s="107" t="s">
        <v>3512</v>
      </c>
    </row>
    <row r="13" spans="1:7" x14ac:dyDescent="0.25">
      <c r="A13" s="103" t="s">
        <v>371</v>
      </c>
      <c r="B13" s="104" t="s">
        <v>24</v>
      </c>
      <c r="C13" s="104" t="s">
        <v>1484</v>
      </c>
      <c r="D13" s="105" t="s">
        <v>1984</v>
      </c>
      <c r="E13" s="106">
        <v>42614</v>
      </c>
      <c r="F13" s="106">
        <v>44530</v>
      </c>
      <c r="G13" s="107" t="s">
        <v>3512</v>
      </c>
    </row>
    <row r="14" spans="1:7" x14ac:dyDescent="0.25">
      <c r="A14" s="103" t="s">
        <v>372</v>
      </c>
      <c r="B14" s="104" t="s">
        <v>26</v>
      </c>
      <c r="C14" s="104" t="s">
        <v>1484</v>
      </c>
      <c r="D14" s="105" t="s">
        <v>1984</v>
      </c>
      <c r="E14" s="106">
        <v>42614</v>
      </c>
      <c r="F14" s="106">
        <v>44530</v>
      </c>
      <c r="G14" s="107" t="s">
        <v>3512</v>
      </c>
    </row>
    <row r="15" spans="1:7" x14ac:dyDescent="0.25">
      <c r="A15" s="103" t="s">
        <v>651</v>
      </c>
      <c r="B15" s="104" t="s">
        <v>652</v>
      </c>
      <c r="C15" s="104" t="s">
        <v>2202</v>
      </c>
      <c r="D15" s="105" t="s">
        <v>2203</v>
      </c>
      <c r="E15" s="106">
        <v>42614</v>
      </c>
      <c r="F15" s="106">
        <v>44530</v>
      </c>
      <c r="G15" s="107" t="s">
        <v>3512</v>
      </c>
    </row>
    <row r="16" spans="1:7" x14ac:dyDescent="0.25">
      <c r="A16" s="103" t="s">
        <v>656</v>
      </c>
      <c r="B16" s="104" t="s">
        <v>24</v>
      </c>
      <c r="C16" s="104" t="s">
        <v>1484</v>
      </c>
      <c r="D16" s="105" t="s">
        <v>2205</v>
      </c>
      <c r="E16" s="106">
        <v>42614</v>
      </c>
      <c r="F16" s="106">
        <v>44530</v>
      </c>
      <c r="G16" s="107" t="s">
        <v>3512</v>
      </c>
    </row>
    <row r="17" spans="1:7" ht="15.75" thickBot="1" x14ac:dyDescent="0.3">
      <c r="A17" s="118" t="s">
        <v>657</v>
      </c>
      <c r="B17" s="119" t="s">
        <v>26</v>
      </c>
      <c r="C17" s="119" t="s">
        <v>1484</v>
      </c>
      <c r="D17" s="120" t="s">
        <v>2205</v>
      </c>
      <c r="E17" s="121">
        <v>42614</v>
      </c>
      <c r="F17" s="121">
        <v>44530</v>
      </c>
      <c r="G17" s="122" t="s">
        <v>3512</v>
      </c>
    </row>
    <row r="18" spans="1:7" x14ac:dyDescent="0.25">
      <c r="A18" s="113" t="s">
        <v>1443</v>
      </c>
      <c r="B18" s="114" t="s">
        <v>1446</v>
      </c>
      <c r="C18" s="114" t="s">
        <v>2745</v>
      </c>
      <c r="D18" s="115" t="s">
        <v>2746</v>
      </c>
      <c r="E18" s="116">
        <v>42614</v>
      </c>
      <c r="F18" s="116">
        <v>44530</v>
      </c>
      <c r="G18" s="117" t="s">
        <v>3512</v>
      </c>
    </row>
    <row r="19" spans="1:7" ht="15.75" thickBot="1" x14ac:dyDescent="0.3">
      <c r="A19" s="118" t="s">
        <v>1444</v>
      </c>
      <c r="B19" s="119" t="s">
        <v>2747</v>
      </c>
      <c r="C19" s="119" t="s">
        <v>2745</v>
      </c>
      <c r="D19" s="120" t="s">
        <v>2746</v>
      </c>
      <c r="E19" s="121">
        <v>42614</v>
      </c>
      <c r="F19" s="121">
        <v>44530</v>
      </c>
      <c r="G19" s="122" t="s">
        <v>3512</v>
      </c>
    </row>
  </sheetData>
  <autoFilter ref="A1:G19">
    <filterColumn colId="6">
      <filters blank="1">
        <filter val="od 1.1.2020 nelze doporučovat"/>
        <filter val="od 12/2017 nelze doporučovat"/>
      </filters>
    </filterColumn>
  </autoFilter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3"/>
  <sheetViews>
    <sheetView workbookViewId="0">
      <selection activeCell="G29" sqref="G29"/>
    </sheetView>
  </sheetViews>
  <sheetFormatPr defaultRowHeight="15" x14ac:dyDescent="0.25"/>
  <cols>
    <col min="1" max="1" width="11" customWidth="1"/>
    <col min="2" max="2" width="76.28515625" customWidth="1"/>
    <col min="3" max="3" width="25.140625" customWidth="1"/>
    <col min="4" max="4" width="17" customWidth="1"/>
    <col min="5" max="6" width="10.7109375" customWidth="1"/>
    <col min="7" max="7" width="46.28515625" customWidth="1"/>
  </cols>
  <sheetData>
    <row r="1" spans="1:7" ht="15" customHeight="1" thickBot="1" x14ac:dyDescent="0.3">
      <c r="A1" s="123" t="s">
        <v>1470</v>
      </c>
      <c r="B1" s="124" t="s">
        <v>1471</v>
      </c>
      <c r="C1" s="124" t="s">
        <v>1472</v>
      </c>
      <c r="D1" s="124" t="s">
        <v>1473</v>
      </c>
      <c r="E1" s="124" t="s">
        <v>1474</v>
      </c>
      <c r="F1" s="124" t="s">
        <v>1475</v>
      </c>
      <c r="G1" s="125" t="s">
        <v>1447</v>
      </c>
    </row>
    <row r="2" spans="1:7" ht="15" customHeight="1" x14ac:dyDescent="0.25">
      <c r="A2" s="113" t="s">
        <v>31</v>
      </c>
      <c r="B2" s="114" t="s">
        <v>32</v>
      </c>
      <c r="C2" s="114" t="s">
        <v>1489</v>
      </c>
      <c r="D2" s="115" t="s">
        <v>1490</v>
      </c>
      <c r="E2" s="116">
        <v>42614</v>
      </c>
      <c r="F2" s="116">
        <v>44628</v>
      </c>
      <c r="G2" s="117" t="s">
        <v>3515</v>
      </c>
    </row>
    <row r="3" spans="1:7" ht="15" customHeight="1" x14ac:dyDescent="0.25">
      <c r="A3" s="103" t="s">
        <v>33</v>
      </c>
      <c r="B3" s="104" t="s">
        <v>34</v>
      </c>
      <c r="C3" s="104" t="s">
        <v>1491</v>
      </c>
      <c r="D3" s="105" t="s">
        <v>1492</v>
      </c>
      <c r="E3" s="106">
        <v>42614</v>
      </c>
      <c r="F3" s="106">
        <v>44628</v>
      </c>
      <c r="G3" s="107" t="s">
        <v>3515</v>
      </c>
    </row>
    <row r="4" spans="1:7" ht="15" customHeight="1" x14ac:dyDescent="0.25">
      <c r="A4" s="103" t="s">
        <v>35</v>
      </c>
      <c r="B4" s="104" t="s">
        <v>36</v>
      </c>
      <c r="C4" s="104" t="s">
        <v>1493</v>
      </c>
      <c r="D4" s="105" t="s">
        <v>1494</v>
      </c>
      <c r="E4" s="106">
        <v>42614</v>
      </c>
      <c r="F4" s="106">
        <v>44628</v>
      </c>
      <c r="G4" s="107" t="s">
        <v>3515</v>
      </c>
    </row>
    <row r="5" spans="1:7" ht="15" customHeight="1" x14ac:dyDescent="0.25">
      <c r="A5" s="103" t="s">
        <v>37</v>
      </c>
      <c r="B5" s="104" t="s">
        <v>38</v>
      </c>
      <c r="C5" s="104" t="s">
        <v>1495</v>
      </c>
      <c r="D5" s="105" t="s">
        <v>1496</v>
      </c>
      <c r="E5" s="106">
        <v>42614</v>
      </c>
      <c r="F5" s="106">
        <v>44628</v>
      </c>
      <c r="G5" s="107" t="s">
        <v>3515</v>
      </c>
    </row>
    <row r="6" spans="1:7" ht="15" customHeight="1" x14ac:dyDescent="0.25">
      <c r="A6" s="103" t="s">
        <v>39</v>
      </c>
      <c r="B6" s="104" t="s">
        <v>40</v>
      </c>
      <c r="C6" s="104" t="s">
        <v>1497</v>
      </c>
      <c r="D6" s="105" t="s">
        <v>1498</v>
      </c>
      <c r="E6" s="106">
        <v>42614</v>
      </c>
      <c r="F6" s="106">
        <v>44628</v>
      </c>
      <c r="G6" s="107" t="s">
        <v>3515</v>
      </c>
    </row>
    <row r="7" spans="1:7" ht="15" customHeight="1" x14ac:dyDescent="0.25">
      <c r="A7" s="103" t="s">
        <v>41</v>
      </c>
      <c r="B7" s="104" t="s">
        <v>42</v>
      </c>
      <c r="C7" s="104" t="s">
        <v>1499</v>
      </c>
      <c r="D7" s="105" t="s">
        <v>1500</v>
      </c>
      <c r="E7" s="106">
        <v>42614</v>
      </c>
      <c r="F7" s="106">
        <v>44628</v>
      </c>
      <c r="G7" s="107" t="s">
        <v>3515</v>
      </c>
    </row>
    <row r="8" spans="1:7" ht="15" customHeight="1" x14ac:dyDescent="0.25">
      <c r="A8" s="103" t="s">
        <v>43</v>
      </c>
      <c r="B8" s="104" t="s">
        <v>44</v>
      </c>
      <c r="C8" s="104" t="s">
        <v>1501</v>
      </c>
      <c r="D8" s="105" t="s">
        <v>1502</v>
      </c>
      <c r="E8" s="106">
        <v>42614</v>
      </c>
      <c r="F8" s="106">
        <v>44628</v>
      </c>
      <c r="G8" s="107" t="s">
        <v>3515</v>
      </c>
    </row>
    <row r="9" spans="1:7" ht="15" customHeight="1" x14ac:dyDescent="0.25">
      <c r="A9" s="103" t="s">
        <v>45</v>
      </c>
      <c r="B9" s="104" t="s">
        <v>46</v>
      </c>
      <c r="C9" s="104" t="s">
        <v>1503</v>
      </c>
      <c r="D9" s="105" t="s">
        <v>1502</v>
      </c>
      <c r="E9" s="106">
        <v>42614</v>
      </c>
      <c r="F9" s="106">
        <v>44628</v>
      </c>
      <c r="G9" s="107" t="s">
        <v>3515</v>
      </c>
    </row>
    <row r="10" spans="1:7" ht="15" customHeight="1" x14ac:dyDescent="0.25">
      <c r="A10" s="103" t="s">
        <v>58</v>
      </c>
      <c r="B10" s="104" t="s">
        <v>59</v>
      </c>
      <c r="C10" s="104" t="s">
        <v>1518</v>
      </c>
      <c r="D10" s="105" t="s">
        <v>1519</v>
      </c>
      <c r="E10" s="106">
        <v>42614</v>
      </c>
      <c r="F10" s="106">
        <v>44628</v>
      </c>
      <c r="G10" s="107" t="s">
        <v>3515</v>
      </c>
    </row>
    <row r="11" spans="1:7" ht="15" customHeight="1" x14ac:dyDescent="0.25">
      <c r="A11" s="103" t="s">
        <v>60</v>
      </c>
      <c r="B11" s="104" t="s">
        <v>61</v>
      </c>
      <c r="C11" s="104" t="s">
        <v>1520</v>
      </c>
      <c r="D11" s="105" t="s">
        <v>1521</v>
      </c>
      <c r="E11" s="106">
        <v>42614</v>
      </c>
      <c r="F11" s="106">
        <v>44628</v>
      </c>
      <c r="G11" s="107" t="s">
        <v>3515</v>
      </c>
    </row>
    <row r="12" spans="1:7" ht="15" customHeight="1" x14ac:dyDescent="0.25">
      <c r="A12" s="103" t="s">
        <v>62</v>
      </c>
      <c r="B12" s="104" t="s">
        <v>63</v>
      </c>
      <c r="C12" s="104" t="s">
        <v>1522</v>
      </c>
      <c r="D12" s="105" t="s">
        <v>1523</v>
      </c>
      <c r="E12" s="106">
        <v>42614</v>
      </c>
      <c r="F12" s="106">
        <v>44628</v>
      </c>
      <c r="G12" s="107" t="s">
        <v>3515</v>
      </c>
    </row>
    <row r="13" spans="1:7" ht="15" customHeight="1" x14ac:dyDescent="0.25">
      <c r="A13" s="103" t="s">
        <v>64</v>
      </c>
      <c r="B13" s="104" t="s">
        <v>65</v>
      </c>
      <c r="C13" s="104" t="s">
        <v>1524</v>
      </c>
      <c r="D13" s="105" t="s">
        <v>1525</v>
      </c>
      <c r="E13" s="106">
        <v>42614</v>
      </c>
      <c r="F13" s="106">
        <v>44628</v>
      </c>
      <c r="G13" s="107" t="s">
        <v>3515</v>
      </c>
    </row>
    <row r="14" spans="1:7" ht="15" customHeight="1" x14ac:dyDescent="0.25">
      <c r="A14" s="103" t="s">
        <v>66</v>
      </c>
      <c r="B14" s="104" t="s">
        <v>379</v>
      </c>
      <c r="C14" s="104" t="s">
        <v>1526</v>
      </c>
      <c r="D14" s="105" t="s">
        <v>1527</v>
      </c>
      <c r="E14" s="106">
        <v>42614</v>
      </c>
      <c r="F14" s="106">
        <v>44628</v>
      </c>
      <c r="G14" s="107" t="s">
        <v>3515</v>
      </c>
    </row>
    <row r="15" spans="1:7" ht="15" customHeight="1" x14ac:dyDescent="0.25">
      <c r="A15" s="103" t="s">
        <v>67</v>
      </c>
      <c r="B15" s="104" t="s">
        <v>381</v>
      </c>
      <c r="C15" s="104" t="s">
        <v>1528</v>
      </c>
      <c r="D15" s="105" t="s">
        <v>1529</v>
      </c>
      <c r="E15" s="106">
        <v>42614</v>
      </c>
      <c r="F15" s="106">
        <v>44628</v>
      </c>
      <c r="G15" s="107" t="s">
        <v>3515</v>
      </c>
    </row>
    <row r="16" spans="1:7" ht="15" customHeight="1" x14ac:dyDescent="0.25">
      <c r="A16" s="103" t="s">
        <v>68</v>
      </c>
      <c r="B16" s="104" t="s">
        <v>383</v>
      </c>
      <c r="C16" s="104" t="s">
        <v>1530</v>
      </c>
      <c r="D16" s="105" t="s">
        <v>1531</v>
      </c>
      <c r="E16" s="106">
        <v>42614</v>
      </c>
      <c r="F16" s="106">
        <v>44628</v>
      </c>
      <c r="G16" s="107" t="s">
        <v>3515</v>
      </c>
    </row>
    <row r="17" spans="1:7" ht="15" customHeight="1" x14ac:dyDescent="0.25">
      <c r="A17" s="103" t="s">
        <v>69</v>
      </c>
      <c r="B17" s="104" t="s">
        <v>385</v>
      </c>
      <c r="C17" s="104" t="s">
        <v>1532</v>
      </c>
      <c r="D17" s="105" t="s">
        <v>1533</v>
      </c>
      <c r="E17" s="106">
        <v>42614</v>
      </c>
      <c r="F17" s="106">
        <v>44628</v>
      </c>
      <c r="G17" s="107" t="s">
        <v>3515</v>
      </c>
    </row>
    <row r="18" spans="1:7" ht="15" customHeight="1" x14ac:dyDescent="0.25">
      <c r="A18" s="103" t="s">
        <v>70</v>
      </c>
      <c r="B18" s="104" t="s">
        <v>387</v>
      </c>
      <c r="C18" s="104" t="s">
        <v>1534</v>
      </c>
      <c r="D18" s="105" t="s">
        <v>1535</v>
      </c>
      <c r="E18" s="106">
        <v>42614</v>
      </c>
      <c r="F18" s="106">
        <v>44628</v>
      </c>
      <c r="G18" s="107" t="s">
        <v>3515</v>
      </c>
    </row>
    <row r="19" spans="1:7" ht="15" customHeight="1" x14ac:dyDescent="0.25">
      <c r="A19" s="103" t="s">
        <v>71</v>
      </c>
      <c r="B19" s="104" t="s">
        <v>389</v>
      </c>
      <c r="C19" s="104" t="s">
        <v>1536</v>
      </c>
      <c r="D19" s="105" t="s">
        <v>1537</v>
      </c>
      <c r="E19" s="106">
        <v>42614</v>
      </c>
      <c r="F19" s="106">
        <v>44628</v>
      </c>
      <c r="G19" s="107" t="s">
        <v>3515</v>
      </c>
    </row>
    <row r="20" spans="1:7" ht="15" customHeight="1" x14ac:dyDescent="0.25">
      <c r="A20" s="103" t="s">
        <v>72</v>
      </c>
      <c r="B20" s="104" t="s">
        <v>391</v>
      </c>
      <c r="C20" s="104" t="s">
        <v>1538</v>
      </c>
      <c r="D20" s="105" t="s">
        <v>1539</v>
      </c>
      <c r="E20" s="106">
        <v>42614</v>
      </c>
      <c r="F20" s="106">
        <v>44628</v>
      </c>
      <c r="G20" s="107" t="s">
        <v>3515</v>
      </c>
    </row>
    <row r="21" spans="1:7" ht="15" customHeight="1" x14ac:dyDescent="0.25">
      <c r="A21" s="103" t="s">
        <v>73</v>
      </c>
      <c r="B21" s="104" t="s">
        <v>393</v>
      </c>
      <c r="C21" s="104" t="s">
        <v>1540</v>
      </c>
      <c r="D21" s="105" t="s">
        <v>1541</v>
      </c>
      <c r="E21" s="106">
        <v>42614</v>
      </c>
      <c r="F21" s="106">
        <v>44628</v>
      </c>
      <c r="G21" s="107" t="s">
        <v>3515</v>
      </c>
    </row>
    <row r="22" spans="1:7" ht="15" customHeight="1" x14ac:dyDescent="0.25">
      <c r="A22" s="103" t="s">
        <v>74</v>
      </c>
      <c r="B22" s="104" t="s">
        <v>395</v>
      </c>
      <c r="C22" s="104" t="s">
        <v>1542</v>
      </c>
      <c r="D22" s="105" t="s">
        <v>1543</v>
      </c>
      <c r="E22" s="106">
        <v>42614</v>
      </c>
      <c r="F22" s="106">
        <v>44628</v>
      </c>
      <c r="G22" s="107" t="s">
        <v>3515</v>
      </c>
    </row>
    <row r="23" spans="1:7" ht="15" customHeight="1" x14ac:dyDescent="0.25">
      <c r="A23" s="103" t="s">
        <v>75</v>
      </c>
      <c r="B23" s="104" t="s">
        <v>397</v>
      </c>
      <c r="C23" s="104" t="s">
        <v>1544</v>
      </c>
      <c r="D23" s="105" t="s">
        <v>1545</v>
      </c>
      <c r="E23" s="106">
        <v>42614</v>
      </c>
      <c r="F23" s="106">
        <v>44628</v>
      </c>
      <c r="G23" s="107" t="s">
        <v>3515</v>
      </c>
    </row>
    <row r="24" spans="1:7" ht="15" customHeight="1" x14ac:dyDescent="0.25">
      <c r="A24" s="103" t="s">
        <v>76</v>
      </c>
      <c r="B24" s="104" t="s">
        <v>399</v>
      </c>
      <c r="C24" s="104" t="s">
        <v>1546</v>
      </c>
      <c r="D24" s="105" t="s">
        <v>1547</v>
      </c>
      <c r="E24" s="106">
        <v>42614</v>
      </c>
      <c r="F24" s="106">
        <v>44628</v>
      </c>
      <c r="G24" s="107" t="s">
        <v>3515</v>
      </c>
    </row>
    <row r="25" spans="1:7" ht="15" customHeight="1" x14ac:dyDescent="0.25">
      <c r="A25" s="103" t="s">
        <v>77</v>
      </c>
      <c r="B25" s="104" t="s">
        <v>401</v>
      </c>
      <c r="C25" s="104" t="s">
        <v>1548</v>
      </c>
      <c r="D25" s="105" t="s">
        <v>1549</v>
      </c>
      <c r="E25" s="106">
        <v>42614</v>
      </c>
      <c r="F25" s="106">
        <v>44628</v>
      </c>
      <c r="G25" s="107" t="s">
        <v>3515</v>
      </c>
    </row>
    <row r="26" spans="1:7" ht="15" customHeight="1" x14ac:dyDescent="0.25">
      <c r="A26" s="103" t="s">
        <v>78</v>
      </c>
      <c r="B26" s="104" t="s">
        <v>403</v>
      </c>
      <c r="C26" s="104" t="s">
        <v>1550</v>
      </c>
      <c r="D26" s="105" t="s">
        <v>1551</v>
      </c>
      <c r="E26" s="106">
        <v>42614</v>
      </c>
      <c r="F26" s="106">
        <v>44628</v>
      </c>
      <c r="G26" s="107" t="s">
        <v>3515</v>
      </c>
    </row>
    <row r="27" spans="1:7" ht="15" customHeight="1" x14ac:dyDescent="0.25">
      <c r="A27" s="103" t="s">
        <v>79</v>
      </c>
      <c r="B27" s="104" t="s">
        <v>405</v>
      </c>
      <c r="C27" s="104" t="s">
        <v>1552</v>
      </c>
      <c r="D27" s="105" t="s">
        <v>1553</v>
      </c>
      <c r="E27" s="106">
        <v>42614</v>
      </c>
      <c r="F27" s="106">
        <v>44628</v>
      </c>
      <c r="G27" s="107" t="s">
        <v>3515</v>
      </c>
    </row>
    <row r="28" spans="1:7" ht="15" customHeight="1" x14ac:dyDescent="0.25">
      <c r="A28" s="103" t="s">
        <v>80</v>
      </c>
      <c r="B28" s="104" t="s">
        <v>407</v>
      </c>
      <c r="C28" s="104" t="s">
        <v>1554</v>
      </c>
      <c r="D28" s="105" t="s">
        <v>1555</v>
      </c>
      <c r="E28" s="106">
        <v>42614</v>
      </c>
      <c r="F28" s="106">
        <v>44628</v>
      </c>
      <c r="G28" s="107" t="s">
        <v>3515</v>
      </c>
    </row>
    <row r="29" spans="1:7" ht="15" customHeight="1" x14ac:dyDescent="0.25">
      <c r="A29" s="103" t="s">
        <v>81</v>
      </c>
      <c r="B29" s="104" t="s">
        <v>409</v>
      </c>
      <c r="C29" s="104" t="s">
        <v>1556</v>
      </c>
      <c r="D29" s="105" t="s">
        <v>1557</v>
      </c>
      <c r="E29" s="106">
        <v>42614</v>
      </c>
      <c r="F29" s="106">
        <v>44628</v>
      </c>
      <c r="G29" s="107" t="s">
        <v>3515</v>
      </c>
    </row>
    <row r="30" spans="1:7" ht="15" customHeight="1" x14ac:dyDescent="0.25">
      <c r="A30" s="103" t="s">
        <v>82</v>
      </c>
      <c r="B30" s="104" t="s">
        <v>411</v>
      </c>
      <c r="C30" s="104" t="s">
        <v>1558</v>
      </c>
      <c r="D30" s="105" t="s">
        <v>1559</v>
      </c>
      <c r="E30" s="106">
        <v>42614</v>
      </c>
      <c r="F30" s="106">
        <v>44628</v>
      </c>
      <c r="G30" s="107" t="s">
        <v>3515</v>
      </c>
    </row>
    <row r="31" spans="1:7" ht="15" customHeight="1" x14ac:dyDescent="0.25">
      <c r="A31" s="103" t="s">
        <v>83</v>
      </c>
      <c r="B31" s="104" t="s">
        <v>413</v>
      </c>
      <c r="C31" s="104" t="s">
        <v>1560</v>
      </c>
      <c r="D31" s="105" t="s">
        <v>1561</v>
      </c>
      <c r="E31" s="106">
        <v>42614</v>
      </c>
      <c r="F31" s="106">
        <v>44628</v>
      </c>
      <c r="G31" s="107" t="s">
        <v>3515</v>
      </c>
    </row>
    <row r="32" spans="1:7" ht="15" customHeight="1" x14ac:dyDescent="0.25">
      <c r="A32" s="103" t="s">
        <v>84</v>
      </c>
      <c r="B32" s="104" t="s">
        <v>415</v>
      </c>
      <c r="C32" s="104" t="s">
        <v>1562</v>
      </c>
      <c r="D32" s="105" t="s">
        <v>1563</v>
      </c>
      <c r="E32" s="106">
        <v>42614</v>
      </c>
      <c r="F32" s="106">
        <v>44628</v>
      </c>
      <c r="G32" s="107" t="s">
        <v>3515</v>
      </c>
    </row>
    <row r="33" spans="1:7" ht="15" customHeight="1" x14ac:dyDescent="0.25">
      <c r="A33" s="103" t="s">
        <v>85</v>
      </c>
      <c r="B33" s="104" t="s">
        <v>417</v>
      </c>
      <c r="C33" s="104" t="s">
        <v>1564</v>
      </c>
      <c r="D33" s="105" t="s">
        <v>1565</v>
      </c>
      <c r="E33" s="106">
        <v>42614</v>
      </c>
      <c r="F33" s="106">
        <v>44628</v>
      </c>
      <c r="G33" s="107" t="s">
        <v>3515</v>
      </c>
    </row>
    <row r="34" spans="1:7" ht="15" customHeight="1" x14ac:dyDescent="0.25">
      <c r="A34" s="103" t="s">
        <v>86</v>
      </c>
      <c r="B34" s="104" t="s">
        <v>419</v>
      </c>
      <c r="C34" s="104" t="s">
        <v>1566</v>
      </c>
      <c r="D34" s="105" t="s">
        <v>1567</v>
      </c>
      <c r="E34" s="106">
        <v>42614</v>
      </c>
      <c r="F34" s="106">
        <v>44628</v>
      </c>
      <c r="G34" s="107" t="s">
        <v>3515</v>
      </c>
    </row>
    <row r="35" spans="1:7" ht="15" customHeight="1" x14ac:dyDescent="0.25">
      <c r="A35" s="103" t="s">
        <v>87</v>
      </c>
      <c r="B35" s="104" t="s">
        <v>421</v>
      </c>
      <c r="C35" s="104" t="s">
        <v>1568</v>
      </c>
      <c r="D35" s="105" t="s">
        <v>1569</v>
      </c>
      <c r="E35" s="106">
        <v>42614</v>
      </c>
      <c r="F35" s="106">
        <v>44628</v>
      </c>
      <c r="G35" s="107" t="s">
        <v>3515</v>
      </c>
    </row>
    <row r="36" spans="1:7" ht="15" customHeight="1" x14ac:dyDescent="0.25">
      <c r="A36" s="103" t="s">
        <v>88</v>
      </c>
      <c r="B36" s="104" t="s">
        <v>423</v>
      </c>
      <c r="C36" s="104" t="s">
        <v>1570</v>
      </c>
      <c r="D36" s="105" t="s">
        <v>1571</v>
      </c>
      <c r="E36" s="106">
        <v>42614</v>
      </c>
      <c r="F36" s="106">
        <v>44628</v>
      </c>
      <c r="G36" s="107" t="s">
        <v>3515</v>
      </c>
    </row>
    <row r="37" spans="1:7" ht="15" customHeight="1" x14ac:dyDescent="0.25">
      <c r="A37" s="103" t="s">
        <v>89</v>
      </c>
      <c r="B37" s="104" t="s">
        <v>425</v>
      </c>
      <c r="C37" s="104" t="s">
        <v>1572</v>
      </c>
      <c r="D37" s="105" t="s">
        <v>1573</v>
      </c>
      <c r="E37" s="106">
        <v>42614</v>
      </c>
      <c r="F37" s="106">
        <v>44628</v>
      </c>
      <c r="G37" s="107" t="s">
        <v>3515</v>
      </c>
    </row>
    <row r="38" spans="1:7" ht="15" customHeight="1" x14ac:dyDescent="0.25">
      <c r="A38" s="103" t="s">
        <v>90</v>
      </c>
      <c r="B38" s="104" t="s">
        <v>427</v>
      </c>
      <c r="C38" s="104" t="s">
        <v>1574</v>
      </c>
      <c r="D38" s="105" t="s">
        <v>1575</v>
      </c>
      <c r="E38" s="106">
        <v>42614</v>
      </c>
      <c r="F38" s="106">
        <v>44628</v>
      </c>
      <c r="G38" s="107" t="s">
        <v>3515</v>
      </c>
    </row>
    <row r="39" spans="1:7" ht="15" customHeight="1" x14ac:dyDescent="0.25">
      <c r="A39" s="103" t="s">
        <v>91</v>
      </c>
      <c r="B39" s="104" t="s">
        <v>429</v>
      </c>
      <c r="C39" s="104" t="s">
        <v>1576</v>
      </c>
      <c r="D39" s="105" t="s">
        <v>1577</v>
      </c>
      <c r="E39" s="106">
        <v>42614</v>
      </c>
      <c r="F39" s="106">
        <v>44628</v>
      </c>
      <c r="G39" s="107" t="s">
        <v>3515</v>
      </c>
    </row>
    <row r="40" spans="1:7" ht="15" customHeight="1" x14ac:dyDescent="0.25">
      <c r="A40" s="103" t="s">
        <v>92</v>
      </c>
      <c r="B40" s="104" t="s">
        <v>431</v>
      </c>
      <c r="C40" s="104" t="s">
        <v>1578</v>
      </c>
      <c r="D40" s="105" t="s">
        <v>1579</v>
      </c>
      <c r="E40" s="106">
        <v>42614</v>
      </c>
      <c r="F40" s="106">
        <v>44628</v>
      </c>
      <c r="G40" s="107" t="s">
        <v>3515</v>
      </c>
    </row>
    <row r="41" spans="1:7" ht="15" customHeight="1" x14ac:dyDescent="0.25">
      <c r="A41" s="103" t="s">
        <v>93</v>
      </c>
      <c r="B41" s="104" t="s">
        <v>433</v>
      </c>
      <c r="C41" s="104" t="s">
        <v>1580</v>
      </c>
      <c r="D41" s="105" t="s">
        <v>1581</v>
      </c>
      <c r="E41" s="106">
        <v>42614</v>
      </c>
      <c r="F41" s="106">
        <v>44628</v>
      </c>
      <c r="G41" s="107" t="s">
        <v>3515</v>
      </c>
    </row>
    <row r="42" spans="1:7" ht="15" customHeight="1" x14ac:dyDescent="0.25">
      <c r="A42" s="103" t="s">
        <v>94</v>
      </c>
      <c r="B42" s="104" t="s">
        <v>435</v>
      </c>
      <c r="C42" s="104" t="s">
        <v>1582</v>
      </c>
      <c r="D42" s="105" t="s">
        <v>1583</v>
      </c>
      <c r="E42" s="106">
        <v>42614</v>
      </c>
      <c r="F42" s="106">
        <v>44628</v>
      </c>
      <c r="G42" s="107" t="s">
        <v>3515</v>
      </c>
    </row>
    <row r="43" spans="1:7" ht="15" customHeight="1" x14ac:dyDescent="0.25">
      <c r="A43" s="103" t="s">
        <v>95</v>
      </c>
      <c r="B43" s="104" t="s">
        <v>437</v>
      </c>
      <c r="C43" s="104" t="s">
        <v>1584</v>
      </c>
      <c r="D43" s="105" t="s">
        <v>1585</v>
      </c>
      <c r="E43" s="106">
        <v>42614</v>
      </c>
      <c r="F43" s="106">
        <v>44628</v>
      </c>
      <c r="G43" s="107" t="s">
        <v>3515</v>
      </c>
    </row>
    <row r="44" spans="1:7" ht="15" customHeight="1" x14ac:dyDescent="0.25">
      <c r="A44" s="103" t="s">
        <v>96</v>
      </c>
      <c r="B44" s="104" t="s">
        <v>439</v>
      </c>
      <c r="C44" s="104" t="s">
        <v>1586</v>
      </c>
      <c r="D44" s="105" t="s">
        <v>1587</v>
      </c>
      <c r="E44" s="106">
        <v>42614</v>
      </c>
      <c r="F44" s="106">
        <v>44628</v>
      </c>
      <c r="G44" s="107" t="s">
        <v>3515</v>
      </c>
    </row>
    <row r="45" spans="1:7" ht="15" customHeight="1" x14ac:dyDescent="0.25">
      <c r="A45" s="103" t="s">
        <v>97</v>
      </c>
      <c r="B45" s="104" t="s">
        <v>441</v>
      </c>
      <c r="C45" s="104" t="s">
        <v>1588</v>
      </c>
      <c r="D45" s="105" t="s">
        <v>1589</v>
      </c>
      <c r="E45" s="106">
        <v>42614</v>
      </c>
      <c r="F45" s="106">
        <v>44628</v>
      </c>
      <c r="G45" s="107" t="s">
        <v>3515</v>
      </c>
    </row>
    <row r="46" spans="1:7" ht="15" customHeight="1" x14ac:dyDescent="0.25">
      <c r="A46" s="103" t="s">
        <v>98</v>
      </c>
      <c r="B46" s="104" t="s">
        <v>443</v>
      </c>
      <c r="C46" s="104" t="s">
        <v>1590</v>
      </c>
      <c r="D46" s="105" t="s">
        <v>1591</v>
      </c>
      <c r="E46" s="106">
        <v>42614</v>
      </c>
      <c r="F46" s="106">
        <v>44628</v>
      </c>
      <c r="G46" s="107" t="s">
        <v>3515</v>
      </c>
    </row>
    <row r="47" spans="1:7" ht="15" customHeight="1" x14ac:dyDescent="0.25">
      <c r="A47" s="103" t="s">
        <v>99</v>
      </c>
      <c r="B47" s="104" t="s">
        <v>445</v>
      </c>
      <c r="C47" s="104" t="s">
        <v>1592</v>
      </c>
      <c r="D47" s="105" t="s">
        <v>1593</v>
      </c>
      <c r="E47" s="106">
        <v>42614</v>
      </c>
      <c r="F47" s="106">
        <v>44628</v>
      </c>
      <c r="G47" s="107" t="s">
        <v>3515</v>
      </c>
    </row>
    <row r="48" spans="1:7" ht="15" customHeight="1" x14ac:dyDescent="0.25">
      <c r="A48" s="103" t="s">
        <v>100</v>
      </c>
      <c r="B48" s="104" t="s">
        <v>447</v>
      </c>
      <c r="C48" s="104" t="s">
        <v>1594</v>
      </c>
      <c r="D48" s="105" t="s">
        <v>1595</v>
      </c>
      <c r="E48" s="106">
        <v>42614</v>
      </c>
      <c r="F48" s="106">
        <v>44628</v>
      </c>
      <c r="G48" s="107" t="s">
        <v>3515</v>
      </c>
    </row>
    <row r="49" spans="1:7" ht="15" customHeight="1" x14ac:dyDescent="0.25">
      <c r="A49" s="103" t="s">
        <v>101</v>
      </c>
      <c r="B49" s="104" t="s">
        <v>449</v>
      </c>
      <c r="C49" s="104" t="s">
        <v>1596</v>
      </c>
      <c r="D49" s="105" t="s">
        <v>1597</v>
      </c>
      <c r="E49" s="106">
        <v>42614</v>
      </c>
      <c r="F49" s="106">
        <v>44628</v>
      </c>
      <c r="G49" s="107" t="s">
        <v>3515</v>
      </c>
    </row>
    <row r="50" spans="1:7" ht="15" customHeight="1" x14ac:dyDescent="0.25">
      <c r="A50" s="103" t="s">
        <v>102</v>
      </c>
      <c r="B50" s="104" t="s">
        <v>451</v>
      </c>
      <c r="C50" s="104" t="s">
        <v>1598</v>
      </c>
      <c r="D50" s="105" t="s">
        <v>1599</v>
      </c>
      <c r="E50" s="106">
        <v>42614</v>
      </c>
      <c r="F50" s="106">
        <v>44628</v>
      </c>
      <c r="G50" s="107" t="s">
        <v>3515</v>
      </c>
    </row>
    <row r="51" spans="1:7" ht="15" customHeight="1" x14ac:dyDescent="0.25">
      <c r="A51" s="103" t="s">
        <v>103</v>
      </c>
      <c r="B51" s="104" t="s">
        <v>104</v>
      </c>
      <c r="C51" s="104" t="s">
        <v>1600</v>
      </c>
      <c r="D51" s="105" t="s">
        <v>1521</v>
      </c>
      <c r="E51" s="106">
        <v>42614</v>
      </c>
      <c r="F51" s="106">
        <v>44628</v>
      </c>
      <c r="G51" s="107" t="s">
        <v>3515</v>
      </c>
    </row>
    <row r="52" spans="1:7" ht="15" customHeight="1" x14ac:dyDescent="0.25">
      <c r="A52" s="103" t="s">
        <v>105</v>
      </c>
      <c r="B52" s="104" t="s">
        <v>106</v>
      </c>
      <c r="C52" s="104" t="s">
        <v>1601</v>
      </c>
      <c r="D52" s="105" t="s">
        <v>1523</v>
      </c>
      <c r="E52" s="106">
        <v>42614</v>
      </c>
      <c r="F52" s="106">
        <v>44628</v>
      </c>
      <c r="G52" s="107" t="s">
        <v>3515</v>
      </c>
    </row>
    <row r="53" spans="1:7" ht="15" customHeight="1" x14ac:dyDescent="0.25">
      <c r="A53" s="103" t="s">
        <v>107</v>
      </c>
      <c r="B53" s="104" t="s">
        <v>108</v>
      </c>
      <c r="C53" s="104" t="s">
        <v>1602</v>
      </c>
      <c r="D53" s="105" t="s">
        <v>1525</v>
      </c>
      <c r="E53" s="106">
        <v>42614</v>
      </c>
      <c r="F53" s="106">
        <v>44628</v>
      </c>
      <c r="G53" s="107" t="s">
        <v>3515</v>
      </c>
    </row>
    <row r="54" spans="1:7" ht="15" customHeight="1" x14ac:dyDescent="0.25">
      <c r="A54" s="103" t="s">
        <v>109</v>
      </c>
      <c r="B54" s="104" t="s">
        <v>110</v>
      </c>
      <c r="C54" s="104" t="s">
        <v>1603</v>
      </c>
      <c r="D54" s="105" t="s">
        <v>1527</v>
      </c>
      <c r="E54" s="106">
        <v>42614</v>
      </c>
      <c r="F54" s="106">
        <v>44628</v>
      </c>
      <c r="G54" s="107" t="s">
        <v>3515</v>
      </c>
    </row>
    <row r="55" spans="1:7" ht="15" customHeight="1" x14ac:dyDescent="0.25">
      <c r="A55" s="103" t="s">
        <v>111</v>
      </c>
      <c r="B55" s="104" t="s">
        <v>112</v>
      </c>
      <c r="C55" s="104" t="s">
        <v>1604</v>
      </c>
      <c r="D55" s="105" t="s">
        <v>1529</v>
      </c>
      <c r="E55" s="106">
        <v>42614</v>
      </c>
      <c r="F55" s="106">
        <v>44628</v>
      </c>
      <c r="G55" s="107" t="s">
        <v>3515</v>
      </c>
    </row>
    <row r="56" spans="1:7" ht="15" customHeight="1" x14ac:dyDescent="0.25">
      <c r="A56" s="103" t="s">
        <v>113</v>
      </c>
      <c r="B56" s="104" t="s">
        <v>114</v>
      </c>
      <c r="C56" s="104" t="s">
        <v>1605</v>
      </c>
      <c r="D56" s="105" t="s">
        <v>1531</v>
      </c>
      <c r="E56" s="106">
        <v>42614</v>
      </c>
      <c r="F56" s="106">
        <v>44628</v>
      </c>
      <c r="G56" s="107" t="s">
        <v>3515</v>
      </c>
    </row>
    <row r="57" spans="1:7" ht="15" customHeight="1" x14ac:dyDescent="0.25">
      <c r="A57" s="103" t="s">
        <v>115</v>
      </c>
      <c r="B57" s="104" t="s">
        <v>116</v>
      </c>
      <c r="C57" s="104" t="s">
        <v>1606</v>
      </c>
      <c r="D57" s="105" t="s">
        <v>1533</v>
      </c>
      <c r="E57" s="106">
        <v>42614</v>
      </c>
      <c r="F57" s="106">
        <v>44628</v>
      </c>
      <c r="G57" s="107" t="s">
        <v>3515</v>
      </c>
    </row>
    <row r="58" spans="1:7" ht="15" customHeight="1" x14ac:dyDescent="0.25">
      <c r="A58" s="103" t="s">
        <v>117</v>
      </c>
      <c r="B58" s="104" t="s">
        <v>118</v>
      </c>
      <c r="C58" s="104" t="s">
        <v>1607</v>
      </c>
      <c r="D58" s="105" t="s">
        <v>1535</v>
      </c>
      <c r="E58" s="106">
        <v>42614</v>
      </c>
      <c r="F58" s="106">
        <v>44628</v>
      </c>
      <c r="G58" s="107" t="s">
        <v>3515</v>
      </c>
    </row>
    <row r="59" spans="1:7" ht="15" customHeight="1" x14ac:dyDescent="0.25">
      <c r="A59" s="103" t="s">
        <v>119</v>
      </c>
      <c r="B59" s="104" t="s">
        <v>120</v>
      </c>
      <c r="C59" s="104" t="s">
        <v>1608</v>
      </c>
      <c r="D59" s="105" t="s">
        <v>1537</v>
      </c>
      <c r="E59" s="106">
        <v>42614</v>
      </c>
      <c r="F59" s="106">
        <v>44628</v>
      </c>
      <c r="G59" s="107" t="s">
        <v>3515</v>
      </c>
    </row>
    <row r="60" spans="1:7" ht="15" customHeight="1" x14ac:dyDescent="0.25">
      <c r="A60" s="103" t="s">
        <v>121</v>
      </c>
      <c r="B60" s="104" t="s">
        <v>122</v>
      </c>
      <c r="C60" s="104" t="s">
        <v>1609</v>
      </c>
      <c r="D60" s="105" t="s">
        <v>1539</v>
      </c>
      <c r="E60" s="106">
        <v>42614</v>
      </c>
      <c r="F60" s="106">
        <v>44628</v>
      </c>
      <c r="G60" s="107" t="s">
        <v>3515</v>
      </c>
    </row>
    <row r="61" spans="1:7" ht="15" customHeight="1" x14ac:dyDescent="0.25">
      <c r="A61" s="103" t="s">
        <v>123</v>
      </c>
      <c r="B61" s="104" t="s">
        <v>124</v>
      </c>
      <c r="C61" s="104" t="s">
        <v>1610</v>
      </c>
      <c r="D61" s="105" t="s">
        <v>1541</v>
      </c>
      <c r="E61" s="106">
        <v>42614</v>
      </c>
      <c r="F61" s="106">
        <v>44628</v>
      </c>
      <c r="G61" s="107" t="s">
        <v>3515</v>
      </c>
    </row>
    <row r="62" spans="1:7" ht="15" customHeight="1" x14ac:dyDescent="0.25">
      <c r="A62" s="103" t="s">
        <v>125</v>
      </c>
      <c r="B62" s="104" t="s">
        <v>126</v>
      </c>
      <c r="C62" s="104" t="s">
        <v>1611</v>
      </c>
      <c r="D62" s="105" t="s">
        <v>1543</v>
      </c>
      <c r="E62" s="106">
        <v>42614</v>
      </c>
      <c r="F62" s="106">
        <v>44628</v>
      </c>
      <c r="G62" s="107" t="s">
        <v>3515</v>
      </c>
    </row>
    <row r="63" spans="1:7" ht="15" customHeight="1" x14ac:dyDescent="0.25">
      <c r="A63" s="103" t="s">
        <v>127</v>
      </c>
      <c r="B63" s="104" t="s">
        <v>128</v>
      </c>
      <c r="C63" s="104" t="s">
        <v>1612</v>
      </c>
      <c r="D63" s="105" t="s">
        <v>1545</v>
      </c>
      <c r="E63" s="106">
        <v>42614</v>
      </c>
      <c r="F63" s="106">
        <v>44628</v>
      </c>
      <c r="G63" s="107" t="s">
        <v>3515</v>
      </c>
    </row>
    <row r="64" spans="1:7" ht="15" customHeight="1" x14ac:dyDescent="0.25">
      <c r="A64" s="103" t="s">
        <v>129</v>
      </c>
      <c r="B64" s="104" t="s">
        <v>130</v>
      </c>
      <c r="C64" s="104" t="s">
        <v>1613</v>
      </c>
      <c r="D64" s="105" t="s">
        <v>1547</v>
      </c>
      <c r="E64" s="106">
        <v>42614</v>
      </c>
      <c r="F64" s="106">
        <v>44628</v>
      </c>
      <c r="G64" s="107" t="s">
        <v>3515</v>
      </c>
    </row>
    <row r="65" spans="1:7" ht="15" customHeight="1" x14ac:dyDescent="0.25">
      <c r="A65" s="103" t="s">
        <v>131</v>
      </c>
      <c r="B65" s="104" t="s">
        <v>132</v>
      </c>
      <c r="C65" s="104" t="s">
        <v>1614</v>
      </c>
      <c r="D65" s="105" t="s">
        <v>1549</v>
      </c>
      <c r="E65" s="106">
        <v>42614</v>
      </c>
      <c r="F65" s="106">
        <v>44628</v>
      </c>
      <c r="G65" s="107" t="s">
        <v>3515</v>
      </c>
    </row>
    <row r="66" spans="1:7" ht="15" customHeight="1" x14ac:dyDescent="0.25">
      <c r="A66" s="103" t="s">
        <v>133</v>
      </c>
      <c r="B66" s="104" t="s">
        <v>134</v>
      </c>
      <c r="C66" s="104" t="s">
        <v>1615</v>
      </c>
      <c r="D66" s="105" t="s">
        <v>1551</v>
      </c>
      <c r="E66" s="106">
        <v>42614</v>
      </c>
      <c r="F66" s="106">
        <v>44628</v>
      </c>
      <c r="G66" s="107" t="s">
        <v>3515</v>
      </c>
    </row>
    <row r="67" spans="1:7" ht="15" customHeight="1" x14ac:dyDescent="0.25">
      <c r="A67" s="103" t="s">
        <v>135</v>
      </c>
      <c r="B67" s="104" t="s">
        <v>136</v>
      </c>
      <c r="C67" s="104" t="s">
        <v>1616</v>
      </c>
      <c r="D67" s="105" t="s">
        <v>1553</v>
      </c>
      <c r="E67" s="106">
        <v>42614</v>
      </c>
      <c r="F67" s="106">
        <v>44628</v>
      </c>
      <c r="G67" s="107" t="s">
        <v>3515</v>
      </c>
    </row>
    <row r="68" spans="1:7" ht="15" customHeight="1" x14ac:dyDescent="0.25">
      <c r="A68" s="103" t="s">
        <v>137</v>
      </c>
      <c r="B68" s="104" t="s">
        <v>138</v>
      </c>
      <c r="C68" s="104" t="s">
        <v>1617</v>
      </c>
      <c r="D68" s="105" t="s">
        <v>1555</v>
      </c>
      <c r="E68" s="106">
        <v>42614</v>
      </c>
      <c r="F68" s="106">
        <v>44628</v>
      </c>
      <c r="G68" s="107" t="s">
        <v>3515</v>
      </c>
    </row>
    <row r="69" spans="1:7" ht="15" customHeight="1" x14ac:dyDescent="0.25">
      <c r="A69" s="103" t="s">
        <v>139</v>
      </c>
      <c r="B69" s="104" t="s">
        <v>140</v>
      </c>
      <c r="C69" s="104" t="s">
        <v>1618</v>
      </c>
      <c r="D69" s="105" t="s">
        <v>1557</v>
      </c>
      <c r="E69" s="106">
        <v>42614</v>
      </c>
      <c r="F69" s="106">
        <v>44628</v>
      </c>
      <c r="G69" s="107" t="s">
        <v>3515</v>
      </c>
    </row>
    <row r="70" spans="1:7" ht="15" customHeight="1" x14ac:dyDescent="0.25">
      <c r="A70" s="103" t="s">
        <v>141</v>
      </c>
      <c r="B70" s="104" t="s">
        <v>142</v>
      </c>
      <c r="C70" s="104" t="s">
        <v>1619</v>
      </c>
      <c r="D70" s="105" t="s">
        <v>1559</v>
      </c>
      <c r="E70" s="106">
        <v>42614</v>
      </c>
      <c r="F70" s="106">
        <v>44628</v>
      </c>
      <c r="G70" s="107" t="s">
        <v>3515</v>
      </c>
    </row>
    <row r="71" spans="1:7" ht="15" customHeight="1" x14ac:dyDescent="0.25">
      <c r="A71" s="103" t="s">
        <v>143</v>
      </c>
      <c r="B71" s="104" t="s">
        <v>144</v>
      </c>
      <c r="C71" s="104" t="s">
        <v>1620</v>
      </c>
      <c r="D71" s="105" t="s">
        <v>1561</v>
      </c>
      <c r="E71" s="106">
        <v>42614</v>
      </c>
      <c r="F71" s="106">
        <v>44628</v>
      </c>
      <c r="G71" s="107" t="s">
        <v>3515</v>
      </c>
    </row>
    <row r="72" spans="1:7" ht="15" customHeight="1" x14ac:dyDescent="0.25">
      <c r="A72" s="103" t="s">
        <v>145</v>
      </c>
      <c r="B72" s="104" t="s">
        <v>146</v>
      </c>
      <c r="C72" s="104" t="s">
        <v>1621</v>
      </c>
      <c r="D72" s="105" t="s">
        <v>1563</v>
      </c>
      <c r="E72" s="106">
        <v>42614</v>
      </c>
      <c r="F72" s="106">
        <v>44628</v>
      </c>
      <c r="G72" s="107" t="s">
        <v>3515</v>
      </c>
    </row>
    <row r="73" spans="1:7" ht="15" customHeight="1" x14ac:dyDescent="0.25">
      <c r="A73" s="103" t="s">
        <v>147</v>
      </c>
      <c r="B73" s="104" t="s">
        <v>148</v>
      </c>
      <c r="C73" s="104" t="s">
        <v>1622</v>
      </c>
      <c r="D73" s="105" t="s">
        <v>1565</v>
      </c>
      <c r="E73" s="106">
        <v>42614</v>
      </c>
      <c r="F73" s="106">
        <v>44628</v>
      </c>
      <c r="G73" s="107" t="s">
        <v>3515</v>
      </c>
    </row>
    <row r="74" spans="1:7" ht="15" customHeight="1" x14ac:dyDescent="0.25">
      <c r="A74" s="103" t="s">
        <v>149</v>
      </c>
      <c r="B74" s="104" t="s">
        <v>150</v>
      </c>
      <c r="C74" s="104" t="s">
        <v>1623</v>
      </c>
      <c r="D74" s="105" t="s">
        <v>1567</v>
      </c>
      <c r="E74" s="106">
        <v>42614</v>
      </c>
      <c r="F74" s="106">
        <v>44628</v>
      </c>
      <c r="G74" s="107" t="s">
        <v>3515</v>
      </c>
    </row>
    <row r="75" spans="1:7" ht="15" customHeight="1" x14ac:dyDescent="0.25">
      <c r="A75" s="103" t="s">
        <v>151</v>
      </c>
      <c r="B75" s="104" t="s">
        <v>152</v>
      </c>
      <c r="C75" s="104" t="s">
        <v>1624</v>
      </c>
      <c r="D75" s="105" t="s">
        <v>1569</v>
      </c>
      <c r="E75" s="106">
        <v>42614</v>
      </c>
      <c r="F75" s="106">
        <v>44628</v>
      </c>
      <c r="G75" s="107" t="s">
        <v>3515</v>
      </c>
    </row>
    <row r="76" spans="1:7" ht="15" customHeight="1" x14ac:dyDescent="0.25">
      <c r="A76" s="103" t="s">
        <v>153</v>
      </c>
      <c r="B76" s="104" t="s">
        <v>154</v>
      </c>
      <c r="C76" s="104" t="s">
        <v>1625</v>
      </c>
      <c r="D76" s="105" t="s">
        <v>1626</v>
      </c>
      <c r="E76" s="106">
        <v>42614</v>
      </c>
      <c r="F76" s="106">
        <v>44628</v>
      </c>
      <c r="G76" s="107" t="s">
        <v>3515</v>
      </c>
    </row>
    <row r="77" spans="1:7" ht="15" customHeight="1" x14ac:dyDescent="0.25">
      <c r="A77" s="103" t="s">
        <v>155</v>
      </c>
      <c r="B77" s="104" t="s">
        <v>1627</v>
      </c>
      <c r="C77" s="104" t="s">
        <v>1628</v>
      </c>
      <c r="D77" s="105" t="s">
        <v>1629</v>
      </c>
      <c r="E77" s="106">
        <v>42614</v>
      </c>
      <c r="F77" s="106">
        <v>44628</v>
      </c>
      <c r="G77" s="107" t="s">
        <v>3515</v>
      </c>
    </row>
    <row r="78" spans="1:7" ht="15" customHeight="1" x14ac:dyDescent="0.25">
      <c r="A78" s="103" t="s">
        <v>156</v>
      </c>
      <c r="B78" s="104" t="s">
        <v>1630</v>
      </c>
      <c r="C78" s="104" t="s">
        <v>1631</v>
      </c>
      <c r="D78" s="105" t="s">
        <v>1632</v>
      </c>
      <c r="E78" s="106">
        <v>42614</v>
      </c>
      <c r="F78" s="106">
        <v>44628</v>
      </c>
      <c r="G78" s="107" t="s">
        <v>3515</v>
      </c>
    </row>
    <row r="79" spans="1:7" ht="15" customHeight="1" x14ac:dyDescent="0.25">
      <c r="A79" s="103" t="s">
        <v>157</v>
      </c>
      <c r="B79" s="104" t="s">
        <v>1633</v>
      </c>
      <c r="C79" s="104" t="s">
        <v>1634</v>
      </c>
      <c r="D79" s="105" t="s">
        <v>1635</v>
      </c>
      <c r="E79" s="106">
        <v>42614</v>
      </c>
      <c r="F79" s="106">
        <v>44628</v>
      </c>
      <c r="G79" s="107" t="s">
        <v>3515</v>
      </c>
    </row>
    <row r="80" spans="1:7" ht="15" customHeight="1" x14ac:dyDescent="0.25">
      <c r="A80" s="103" t="s">
        <v>158</v>
      </c>
      <c r="B80" s="104" t="s">
        <v>1636</v>
      </c>
      <c r="C80" s="104" t="s">
        <v>1637</v>
      </c>
      <c r="D80" s="105" t="s">
        <v>1638</v>
      </c>
      <c r="E80" s="106">
        <v>42614</v>
      </c>
      <c r="F80" s="106">
        <v>44628</v>
      </c>
      <c r="G80" s="107" t="s">
        <v>3515</v>
      </c>
    </row>
    <row r="81" spans="1:7" ht="15" customHeight="1" x14ac:dyDescent="0.25">
      <c r="A81" s="103" t="s">
        <v>159</v>
      </c>
      <c r="B81" s="104" t="s">
        <v>1639</v>
      </c>
      <c r="C81" s="104" t="s">
        <v>1640</v>
      </c>
      <c r="D81" s="105" t="s">
        <v>1641</v>
      </c>
      <c r="E81" s="106">
        <v>42614</v>
      </c>
      <c r="F81" s="106">
        <v>44628</v>
      </c>
      <c r="G81" s="107" t="s">
        <v>3515</v>
      </c>
    </row>
    <row r="82" spans="1:7" ht="15" customHeight="1" x14ac:dyDescent="0.25">
      <c r="A82" s="103" t="s">
        <v>160</v>
      </c>
      <c r="B82" s="104" t="s">
        <v>1642</v>
      </c>
      <c r="C82" s="104" t="s">
        <v>1643</v>
      </c>
      <c r="D82" s="105" t="s">
        <v>1644</v>
      </c>
      <c r="E82" s="106">
        <v>42614</v>
      </c>
      <c r="F82" s="106">
        <v>44628</v>
      </c>
      <c r="G82" s="107" t="s">
        <v>3515</v>
      </c>
    </row>
    <row r="83" spans="1:7" ht="15" customHeight="1" x14ac:dyDescent="0.25">
      <c r="A83" s="103" t="s">
        <v>161</v>
      </c>
      <c r="B83" s="104" t="s">
        <v>1645</v>
      </c>
      <c r="C83" s="104" t="s">
        <v>1646</v>
      </c>
      <c r="D83" s="105" t="s">
        <v>1647</v>
      </c>
      <c r="E83" s="106">
        <v>42614</v>
      </c>
      <c r="F83" s="106">
        <v>44628</v>
      </c>
      <c r="G83" s="107" t="s">
        <v>3515</v>
      </c>
    </row>
    <row r="84" spans="1:7" ht="15" customHeight="1" x14ac:dyDescent="0.25">
      <c r="A84" s="103" t="s">
        <v>162</v>
      </c>
      <c r="B84" s="104" t="s">
        <v>1648</v>
      </c>
      <c r="C84" s="104" t="s">
        <v>1649</v>
      </c>
      <c r="D84" s="105" t="s">
        <v>1650</v>
      </c>
      <c r="E84" s="106">
        <v>42614</v>
      </c>
      <c r="F84" s="106">
        <v>44628</v>
      </c>
      <c r="G84" s="107" t="s">
        <v>3515</v>
      </c>
    </row>
    <row r="85" spans="1:7" ht="15" customHeight="1" x14ac:dyDescent="0.25">
      <c r="A85" s="103" t="s">
        <v>163</v>
      </c>
      <c r="B85" s="104" t="s">
        <v>1651</v>
      </c>
      <c r="C85" s="104" t="s">
        <v>1652</v>
      </c>
      <c r="D85" s="105" t="s">
        <v>1653</v>
      </c>
      <c r="E85" s="106">
        <v>42614</v>
      </c>
      <c r="F85" s="106">
        <v>44628</v>
      </c>
      <c r="G85" s="107" t="s">
        <v>3515</v>
      </c>
    </row>
    <row r="86" spans="1:7" ht="15" customHeight="1" x14ac:dyDescent="0.25">
      <c r="A86" s="103" t="s">
        <v>164</v>
      </c>
      <c r="B86" s="104" t="s">
        <v>1654</v>
      </c>
      <c r="C86" s="104" t="s">
        <v>1655</v>
      </c>
      <c r="D86" s="105" t="s">
        <v>1656</v>
      </c>
      <c r="E86" s="106">
        <v>42614</v>
      </c>
      <c r="F86" s="106">
        <v>44628</v>
      </c>
      <c r="G86" s="107" t="s">
        <v>3515</v>
      </c>
    </row>
    <row r="87" spans="1:7" ht="15" customHeight="1" x14ac:dyDescent="0.25">
      <c r="A87" s="103" t="s">
        <v>165</v>
      </c>
      <c r="B87" s="104" t="s">
        <v>1657</v>
      </c>
      <c r="C87" s="104" t="s">
        <v>1658</v>
      </c>
      <c r="D87" s="105" t="s">
        <v>1659</v>
      </c>
      <c r="E87" s="106">
        <v>42614</v>
      </c>
      <c r="F87" s="106">
        <v>44628</v>
      </c>
      <c r="G87" s="107" t="s">
        <v>3515</v>
      </c>
    </row>
    <row r="88" spans="1:7" ht="15" customHeight="1" x14ac:dyDescent="0.25">
      <c r="A88" s="103" t="s">
        <v>166</v>
      </c>
      <c r="B88" s="104" t="s">
        <v>1660</v>
      </c>
      <c r="C88" s="104" t="s">
        <v>1661</v>
      </c>
      <c r="D88" s="105" t="s">
        <v>1662</v>
      </c>
      <c r="E88" s="106">
        <v>42614</v>
      </c>
      <c r="F88" s="106">
        <v>44628</v>
      </c>
      <c r="G88" s="107" t="s">
        <v>3515</v>
      </c>
    </row>
    <row r="89" spans="1:7" ht="15" customHeight="1" x14ac:dyDescent="0.25">
      <c r="A89" s="103" t="s">
        <v>167</v>
      </c>
      <c r="B89" s="104" t="s">
        <v>1663</v>
      </c>
      <c r="C89" s="104" t="s">
        <v>1664</v>
      </c>
      <c r="D89" s="105" t="s">
        <v>1665</v>
      </c>
      <c r="E89" s="106">
        <v>42614</v>
      </c>
      <c r="F89" s="106">
        <v>44628</v>
      </c>
      <c r="G89" s="107" t="s">
        <v>3515</v>
      </c>
    </row>
    <row r="90" spans="1:7" ht="15" customHeight="1" x14ac:dyDescent="0.25">
      <c r="A90" s="103" t="s">
        <v>168</v>
      </c>
      <c r="B90" s="104" t="s">
        <v>1666</v>
      </c>
      <c r="C90" s="104" t="s">
        <v>1667</v>
      </c>
      <c r="D90" s="105" t="s">
        <v>1668</v>
      </c>
      <c r="E90" s="106">
        <v>42614</v>
      </c>
      <c r="F90" s="106">
        <v>44628</v>
      </c>
      <c r="G90" s="107" t="s">
        <v>3515</v>
      </c>
    </row>
    <row r="91" spans="1:7" ht="15" customHeight="1" x14ac:dyDescent="0.25">
      <c r="A91" s="103" t="s">
        <v>169</v>
      </c>
      <c r="B91" s="104" t="s">
        <v>1669</v>
      </c>
      <c r="C91" s="104" t="s">
        <v>1670</v>
      </c>
      <c r="D91" s="105" t="s">
        <v>1671</v>
      </c>
      <c r="E91" s="106">
        <v>42614</v>
      </c>
      <c r="F91" s="106">
        <v>44628</v>
      </c>
      <c r="G91" s="107" t="s">
        <v>3515</v>
      </c>
    </row>
    <row r="92" spans="1:7" ht="15" customHeight="1" x14ac:dyDescent="0.25">
      <c r="A92" s="103" t="s">
        <v>170</v>
      </c>
      <c r="B92" s="104" t="s">
        <v>1672</v>
      </c>
      <c r="C92" s="104" t="s">
        <v>1673</v>
      </c>
      <c r="D92" s="105" t="s">
        <v>1674</v>
      </c>
      <c r="E92" s="106">
        <v>42614</v>
      </c>
      <c r="F92" s="106">
        <v>44628</v>
      </c>
      <c r="G92" s="107" t="s">
        <v>3515</v>
      </c>
    </row>
    <row r="93" spans="1:7" ht="15" customHeight="1" x14ac:dyDescent="0.25">
      <c r="A93" s="103" t="s">
        <v>171</v>
      </c>
      <c r="B93" s="104" t="s">
        <v>1675</v>
      </c>
      <c r="C93" s="104" t="s">
        <v>1676</v>
      </c>
      <c r="D93" s="105" t="s">
        <v>1677</v>
      </c>
      <c r="E93" s="106">
        <v>42614</v>
      </c>
      <c r="F93" s="106">
        <v>44628</v>
      </c>
      <c r="G93" s="107" t="s">
        <v>3515</v>
      </c>
    </row>
    <row r="94" spans="1:7" ht="15" customHeight="1" x14ac:dyDescent="0.25">
      <c r="A94" s="103" t="s">
        <v>172</v>
      </c>
      <c r="B94" s="104" t="s">
        <v>1678</v>
      </c>
      <c r="C94" s="104" t="s">
        <v>1679</v>
      </c>
      <c r="D94" s="105" t="s">
        <v>1680</v>
      </c>
      <c r="E94" s="106">
        <v>42614</v>
      </c>
      <c r="F94" s="106">
        <v>44628</v>
      </c>
      <c r="G94" s="107" t="s">
        <v>3515</v>
      </c>
    </row>
    <row r="95" spans="1:7" ht="15" customHeight="1" x14ac:dyDescent="0.25">
      <c r="A95" s="103" t="s">
        <v>173</v>
      </c>
      <c r="B95" s="104" t="s">
        <v>1681</v>
      </c>
      <c r="C95" s="104" t="s">
        <v>1682</v>
      </c>
      <c r="D95" s="105" t="s">
        <v>1683</v>
      </c>
      <c r="E95" s="106">
        <v>42614</v>
      </c>
      <c r="F95" s="106">
        <v>44628</v>
      </c>
      <c r="G95" s="107" t="s">
        <v>3515</v>
      </c>
    </row>
    <row r="96" spans="1:7" ht="15" customHeight="1" x14ac:dyDescent="0.25">
      <c r="A96" s="103" t="s">
        <v>174</v>
      </c>
      <c r="B96" s="104" t="s">
        <v>1684</v>
      </c>
      <c r="C96" s="104" t="s">
        <v>1685</v>
      </c>
      <c r="D96" s="105" t="s">
        <v>1686</v>
      </c>
      <c r="E96" s="106">
        <v>42614</v>
      </c>
      <c r="F96" s="106">
        <v>44628</v>
      </c>
      <c r="G96" s="107" t="s">
        <v>3515</v>
      </c>
    </row>
    <row r="97" spans="1:7" ht="15" customHeight="1" x14ac:dyDescent="0.25">
      <c r="A97" s="103" t="s">
        <v>175</v>
      </c>
      <c r="B97" s="104" t="s">
        <v>1687</v>
      </c>
      <c r="C97" s="104" t="s">
        <v>1688</v>
      </c>
      <c r="D97" s="105" t="s">
        <v>1689</v>
      </c>
      <c r="E97" s="106">
        <v>42614</v>
      </c>
      <c r="F97" s="106">
        <v>44628</v>
      </c>
      <c r="G97" s="107" t="s">
        <v>3515</v>
      </c>
    </row>
    <row r="98" spans="1:7" ht="15" customHeight="1" x14ac:dyDescent="0.25">
      <c r="A98" s="103" t="s">
        <v>176</v>
      </c>
      <c r="B98" s="104" t="s">
        <v>1690</v>
      </c>
      <c r="C98" s="104" t="s">
        <v>1691</v>
      </c>
      <c r="D98" s="105" t="s">
        <v>1692</v>
      </c>
      <c r="E98" s="106">
        <v>42614</v>
      </c>
      <c r="F98" s="106">
        <v>44628</v>
      </c>
      <c r="G98" s="107" t="s">
        <v>3515</v>
      </c>
    </row>
    <row r="99" spans="1:7" ht="15" customHeight="1" x14ac:dyDescent="0.25">
      <c r="A99" s="103" t="s">
        <v>177</v>
      </c>
      <c r="B99" s="104" t="s">
        <v>1693</v>
      </c>
      <c r="C99" s="104" t="s">
        <v>1694</v>
      </c>
      <c r="D99" s="105" t="s">
        <v>1695</v>
      </c>
      <c r="E99" s="106">
        <v>42614</v>
      </c>
      <c r="F99" s="106">
        <v>44628</v>
      </c>
      <c r="G99" s="107" t="s">
        <v>3515</v>
      </c>
    </row>
    <row r="100" spans="1:7" ht="15" customHeight="1" x14ac:dyDescent="0.25">
      <c r="A100" s="103" t="s">
        <v>178</v>
      </c>
      <c r="B100" s="104" t="s">
        <v>1696</v>
      </c>
      <c r="C100" s="104" t="s">
        <v>1697</v>
      </c>
      <c r="D100" s="105" t="s">
        <v>1698</v>
      </c>
      <c r="E100" s="106">
        <v>42614</v>
      </c>
      <c r="F100" s="106">
        <v>44628</v>
      </c>
      <c r="G100" s="107" t="s">
        <v>3515</v>
      </c>
    </row>
    <row r="101" spans="1:7" ht="15" customHeight="1" x14ac:dyDescent="0.25">
      <c r="A101" s="103" t="s">
        <v>179</v>
      </c>
      <c r="B101" s="104" t="s">
        <v>1699</v>
      </c>
      <c r="C101" s="104" t="s">
        <v>1700</v>
      </c>
      <c r="D101" s="105" t="s">
        <v>1701</v>
      </c>
      <c r="E101" s="106">
        <v>42614</v>
      </c>
      <c r="F101" s="106">
        <v>44628</v>
      </c>
      <c r="G101" s="107" t="s">
        <v>3515</v>
      </c>
    </row>
    <row r="102" spans="1:7" ht="15" customHeight="1" x14ac:dyDescent="0.25">
      <c r="A102" s="103" t="s">
        <v>180</v>
      </c>
      <c r="B102" s="104" t="s">
        <v>1702</v>
      </c>
      <c r="C102" s="104" t="s">
        <v>1703</v>
      </c>
      <c r="D102" s="105" t="s">
        <v>1704</v>
      </c>
      <c r="E102" s="106">
        <v>42614</v>
      </c>
      <c r="F102" s="106">
        <v>44628</v>
      </c>
      <c r="G102" s="107" t="s">
        <v>3515</v>
      </c>
    </row>
    <row r="103" spans="1:7" ht="15" customHeight="1" x14ac:dyDescent="0.25">
      <c r="A103" s="103" t="s">
        <v>181</v>
      </c>
      <c r="B103" s="104" t="s">
        <v>1705</v>
      </c>
      <c r="C103" s="104" t="s">
        <v>1706</v>
      </c>
      <c r="D103" s="105" t="s">
        <v>1707</v>
      </c>
      <c r="E103" s="106">
        <v>42614</v>
      </c>
      <c r="F103" s="106">
        <v>44628</v>
      </c>
      <c r="G103" s="107" t="s">
        <v>3515</v>
      </c>
    </row>
    <row r="104" spans="1:7" ht="15" customHeight="1" x14ac:dyDescent="0.25">
      <c r="A104" s="103" t="s">
        <v>182</v>
      </c>
      <c r="B104" s="104" t="s">
        <v>1708</v>
      </c>
      <c r="C104" s="104" t="s">
        <v>1709</v>
      </c>
      <c r="D104" s="105" t="s">
        <v>1710</v>
      </c>
      <c r="E104" s="106">
        <v>42614</v>
      </c>
      <c r="F104" s="106">
        <v>44628</v>
      </c>
      <c r="G104" s="107" t="s">
        <v>3515</v>
      </c>
    </row>
    <row r="105" spans="1:7" ht="15" customHeight="1" x14ac:dyDescent="0.25">
      <c r="A105" s="103" t="s">
        <v>183</v>
      </c>
      <c r="B105" s="104" t="s">
        <v>1711</v>
      </c>
      <c r="C105" s="104" t="s">
        <v>1712</v>
      </c>
      <c r="D105" s="105" t="s">
        <v>1713</v>
      </c>
      <c r="E105" s="106">
        <v>42614</v>
      </c>
      <c r="F105" s="106">
        <v>44628</v>
      </c>
      <c r="G105" s="107" t="s">
        <v>3515</v>
      </c>
    </row>
    <row r="106" spans="1:7" ht="15" customHeight="1" x14ac:dyDescent="0.25">
      <c r="A106" s="103" t="s">
        <v>184</v>
      </c>
      <c r="B106" s="104" t="s">
        <v>1714</v>
      </c>
      <c r="C106" s="104" t="s">
        <v>1715</v>
      </c>
      <c r="D106" s="105" t="s">
        <v>1716</v>
      </c>
      <c r="E106" s="106">
        <v>42614</v>
      </c>
      <c r="F106" s="106">
        <v>44628</v>
      </c>
      <c r="G106" s="107" t="s">
        <v>3515</v>
      </c>
    </row>
    <row r="107" spans="1:7" ht="15" customHeight="1" x14ac:dyDescent="0.25">
      <c r="A107" s="103" t="s">
        <v>185</v>
      </c>
      <c r="B107" s="104" t="s">
        <v>1717</v>
      </c>
      <c r="C107" s="104" t="s">
        <v>1718</v>
      </c>
      <c r="D107" s="105" t="s">
        <v>1719</v>
      </c>
      <c r="E107" s="106">
        <v>42614</v>
      </c>
      <c r="F107" s="106">
        <v>44628</v>
      </c>
      <c r="G107" s="107" t="s">
        <v>3515</v>
      </c>
    </row>
    <row r="108" spans="1:7" ht="15" customHeight="1" x14ac:dyDescent="0.25">
      <c r="A108" s="103" t="s">
        <v>186</v>
      </c>
      <c r="B108" s="104" t="s">
        <v>1720</v>
      </c>
      <c r="C108" s="104" t="s">
        <v>1721</v>
      </c>
      <c r="D108" s="105" t="s">
        <v>1722</v>
      </c>
      <c r="E108" s="106">
        <v>42614</v>
      </c>
      <c r="F108" s="106">
        <v>44628</v>
      </c>
      <c r="G108" s="107" t="s">
        <v>3515</v>
      </c>
    </row>
    <row r="109" spans="1:7" ht="15" customHeight="1" x14ac:dyDescent="0.25">
      <c r="A109" s="103" t="s">
        <v>187</v>
      </c>
      <c r="B109" s="104" t="s">
        <v>1723</v>
      </c>
      <c r="C109" s="104" t="s">
        <v>1724</v>
      </c>
      <c r="D109" s="105" t="s">
        <v>1725</v>
      </c>
      <c r="E109" s="106">
        <v>42614</v>
      </c>
      <c r="F109" s="106">
        <v>44628</v>
      </c>
      <c r="G109" s="107" t="s">
        <v>3515</v>
      </c>
    </row>
    <row r="110" spans="1:7" ht="15" customHeight="1" x14ac:dyDescent="0.25">
      <c r="A110" s="103" t="s">
        <v>188</v>
      </c>
      <c r="B110" s="104" t="s">
        <v>1726</v>
      </c>
      <c r="C110" s="104" t="s">
        <v>1727</v>
      </c>
      <c r="D110" s="105" t="s">
        <v>1728</v>
      </c>
      <c r="E110" s="106">
        <v>42614</v>
      </c>
      <c r="F110" s="106">
        <v>44628</v>
      </c>
      <c r="G110" s="107" t="s">
        <v>3515</v>
      </c>
    </row>
    <row r="111" spans="1:7" ht="15" customHeight="1" x14ac:dyDescent="0.25">
      <c r="A111" s="103" t="s">
        <v>189</v>
      </c>
      <c r="B111" s="104" t="s">
        <v>1729</v>
      </c>
      <c r="C111" s="104" t="s">
        <v>1730</v>
      </c>
      <c r="D111" s="105" t="s">
        <v>1731</v>
      </c>
      <c r="E111" s="106">
        <v>42614</v>
      </c>
      <c r="F111" s="106">
        <v>44628</v>
      </c>
      <c r="G111" s="107" t="s">
        <v>3515</v>
      </c>
    </row>
    <row r="112" spans="1:7" ht="15" customHeight="1" x14ac:dyDescent="0.25">
      <c r="A112" s="103" t="s">
        <v>190</v>
      </c>
      <c r="B112" s="104" t="s">
        <v>1732</v>
      </c>
      <c r="C112" s="104" t="s">
        <v>1733</v>
      </c>
      <c r="D112" s="105" t="s">
        <v>1734</v>
      </c>
      <c r="E112" s="106">
        <v>42614</v>
      </c>
      <c r="F112" s="106">
        <v>44628</v>
      </c>
      <c r="G112" s="107" t="s">
        <v>3515</v>
      </c>
    </row>
    <row r="113" spans="1:7" ht="15" customHeight="1" x14ac:dyDescent="0.25">
      <c r="A113" s="103" t="s">
        <v>191</v>
      </c>
      <c r="B113" s="104" t="s">
        <v>1735</v>
      </c>
      <c r="C113" s="104" t="s">
        <v>1736</v>
      </c>
      <c r="D113" s="105" t="s">
        <v>1737</v>
      </c>
      <c r="E113" s="106">
        <v>42614</v>
      </c>
      <c r="F113" s="106">
        <v>44628</v>
      </c>
      <c r="G113" s="107" t="s">
        <v>3515</v>
      </c>
    </row>
    <row r="114" spans="1:7" ht="15" customHeight="1" x14ac:dyDescent="0.25">
      <c r="A114" s="103" t="s">
        <v>192</v>
      </c>
      <c r="B114" s="104" t="s">
        <v>1738</v>
      </c>
      <c r="C114" s="104" t="s">
        <v>1739</v>
      </c>
      <c r="D114" s="105" t="s">
        <v>1740</v>
      </c>
      <c r="E114" s="106">
        <v>42614</v>
      </c>
      <c r="F114" s="106">
        <v>44628</v>
      </c>
      <c r="G114" s="107" t="s">
        <v>3515</v>
      </c>
    </row>
    <row r="115" spans="1:7" ht="15" customHeight="1" x14ac:dyDescent="0.25">
      <c r="A115" s="103" t="s">
        <v>193</v>
      </c>
      <c r="B115" s="104" t="s">
        <v>1741</v>
      </c>
      <c r="C115" s="104" t="s">
        <v>1742</v>
      </c>
      <c r="D115" s="105" t="s">
        <v>1743</v>
      </c>
      <c r="E115" s="106">
        <v>42614</v>
      </c>
      <c r="F115" s="106">
        <v>44628</v>
      </c>
      <c r="G115" s="107" t="s">
        <v>3515</v>
      </c>
    </row>
    <row r="116" spans="1:7" ht="15" customHeight="1" x14ac:dyDescent="0.25">
      <c r="A116" s="103" t="s">
        <v>194</v>
      </c>
      <c r="B116" s="104" t="s">
        <v>195</v>
      </c>
      <c r="C116" s="104" t="s">
        <v>1744</v>
      </c>
      <c r="D116" s="105" t="s">
        <v>1745</v>
      </c>
      <c r="E116" s="106">
        <v>42614</v>
      </c>
      <c r="F116" s="106">
        <v>44628</v>
      </c>
      <c r="G116" s="107" t="s">
        <v>3515</v>
      </c>
    </row>
    <row r="117" spans="1:7" ht="15" customHeight="1" x14ac:dyDescent="0.25">
      <c r="A117" s="103" t="s">
        <v>196</v>
      </c>
      <c r="B117" s="104" t="s">
        <v>1746</v>
      </c>
      <c r="C117" s="104" t="s">
        <v>1747</v>
      </c>
      <c r="D117" s="105" t="s">
        <v>1629</v>
      </c>
      <c r="E117" s="106">
        <v>42614</v>
      </c>
      <c r="F117" s="106">
        <v>44628</v>
      </c>
      <c r="G117" s="107" t="s">
        <v>3515</v>
      </c>
    </row>
    <row r="118" spans="1:7" ht="15" customHeight="1" x14ac:dyDescent="0.25">
      <c r="A118" s="103" t="s">
        <v>197</v>
      </c>
      <c r="B118" s="104" t="s">
        <v>1748</v>
      </c>
      <c r="C118" s="104" t="s">
        <v>1749</v>
      </c>
      <c r="D118" s="105" t="s">
        <v>1632</v>
      </c>
      <c r="E118" s="106">
        <v>42614</v>
      </c>
      <c r="F118" s="106">
        <v>44628</v>
      </c>
      <c r="G118" s="107" t="s">
        <v>3515</v>
      </c>
    </row>
    <row r="119" spans="1:7" ht="15" customHeight="1" x14ac:dyDescent="0.25">
      <c r="A119" s="103" t="s">
        <v>198</v>
      </c>
      <c r="B119" s="104" t="s">
        <v>1750</v>
      </c>
      <c r="C119" s="104" t="s">
        <v>1751</v>
      </c>
      <c r="D119" s="105" t="s">
        <v>1635</v>
      </c>
      <c r="E119" s="106">
        <v>42614</v>
      </c>
      <c r="F119" s="106">
        <v>44628</v>
      </c>
      <c r="G119" s="107" t="s">
        <v>3515</v>
      </c>
    </row>
    <row r="120" spans="1:7" ht="15" customHeight="1" x14ac:dyDescent="0.25">
      <c r="A120" s="103" t="s">
        <v>199</v>
      </c>
      <c r="B120" s="104" t="s">
        <v>1752</v>
      </c>
      <c r="C120" s="104" t="s">
        <v>1753</v>
      </c>
      <c r="D120" s="105" t="s">
        <v>1638</v>
      </c>
      <c r="E120" s="106">
        <v>42614</v>
      </c>
      <c r="F120" s="106">
        <v>44628</v>
      </c>
      <c r="G120" s="107" t="s">
        <v>3515</v>
      </c>
    </row>
    <row r="121" spans="1:7" ht="15" customHeight="1" x14ac:dyDescent="0.25">
      <c r="A121" s="103" t="s">
        <v>200</v>
      </c>
      <c r="B121" s="104" t="s">
        <v>1754</v>
      </c>
      <c r="C121" s="104" t="s">
        <v>1755</v>
      </c>
      <c r="D121" s="105" t="s">
        <v>1641</v>
      </c>
      <c r="E121" s="106">
        <v>42614</v>
      </c>
      <c r="F121" s="106">
        <v>44628</v>
      </c>
      <c r="G121" s="107" t="s">
        <v>3515</v>
      </c>
    </row>
    <row r="122" spans="1:7" ht="15" customHeight="1" x14ac:dyDescent="0.25">
      <c r="A122" s="103" t="s">
        <v>201</v>
      </c>
      <c r="B122" s="104" t="s">
        <v>1756</v>
      </c>
      <c r="C122" s="104" t="s">
        <v>1757</v>
      </c>
      <c r="D122" s="105" t="s">
        <v>1644</v>
      </c>
      <c r="E122" s="106">
        <v>42614</v>
      </c>
      <c r="F122" s="106">
        <v>44628</v>
      </c>
      <c r="G122" s="107" t="s">
        <v>3515</v>
      </c>
    </row>
    <row r="123" spans="1:7" ht="15" customHeight="1" x14ac:dyDescent="0.25">
      <c r="A123" s="103" t="s">
        <v>202</v>
      </c>
      <c r="B123" s="104" t="s">
        <v>1758</v>
      </c>
      <c r="C123" s="104" t="s">
        <v>1759</v>
      </c>
      <c r="D123" s="105" t="s">
        <v>1647</v>
      </c>
      <c r="E123" s="106">
        <v>42614</v>
      </c>
      <c r="F123" s="106">
        <v>44628</v>
      </c>
      <c r="G123" s="107" t="s">
        <v>3515</v>
      </c>
    </row>
    <row r="124" spans="1:7" ht="15" customHeight="1" x14ac:dyDescent="0.25">
      <c r="A124" s="103" t="s">
        <v>203</v>
      </c>
      <c r="B124" s="104" t="s">
        <v>1760</v>
      </c>
      <c r="C124" s="104" t="s">
        <v>1761</v>
      </c>
      <c r="D124" s="105" t="s">
        <v>1650</v>
      </c>
      <c r="E124" s="106">
        <v>42614</v>
      </c>
      <c r="F124" s="106">
        <v>44628</v>
      </c>
      <c r="G124" s="107" t="s">
        <v>3515</v>
      </c>
    </row>
    <row r="125" spans="1:7" ht="15" customHeight="1" x14ac:dyDescent="0.25">
      <c r="A125" s="103" t="s">
        <v>204</v>
      </c>
      <c r="B125" s="104" t="s">
        <v>1762</v>
      </c>
      <c r="C125" s="104" t="s">
        <v>1763</v>
      </c>
      <c r="D125" s="105" t="s">
        <v>1653</v>
      </c>
      <c r="E125" s="106">
        <v>42614</v>
      </c>
      <c r="F125" s="106">
        <v>44628</v>
      </c>
      <c r="G125" s="107" t="s">
        <v>3515</v>
      </c>
    </row>
    <row r="126" spans="1:7" ht="15" customHeight="1" x14ac:dyDescent="0.25">
      <c r="A126" s="103" t="s">
        <v>205</v>
      </c>
      <c r="B126" s="104" t="s">
        <v>1764</v>
      </c>
      <c r="C126" s="104" t="s">
        <v>1765</v>
      </c>
      <c r="D126" s="105" t="s">
        <v>1656</v>
      </c>
      <c r="E126" s="106">
        <v>42614</v>
      </c>
      <c r="F126" s="106">
        <v>44628</v>
      </c>
      <c r="G126" s="107" t="s">
        <v>3515</v>
      </c>
    </row>
    <row r="127" spans="1:7" ht="15" customHeight="1" x14ac:dyDescent="0.25">
      <c r="A127" s="103" t="s">
        <v>206</v>
      </c>
      <c r="B127" s="104" t="s">
        <v>1766</v>
      </c>
      <c r="C127" s="104" t="s">
        <v>1767</v>
      </c>
      <c r="D127" s="105" t="s">
        <v>1659</v>
      </c>
      <c r="E127" s="106">
        <v>42614</v>
      </c>
      <c r="F127" s="106">
        <v>44628</v>
      </c>
      <c r="G127" s="107" t="s">
        <v>3515</v>
      </c>
    </row>
    <row r="128" spans="1:7" ht="15" customHeight="1" x14ac:dyDescent="0.25">
      <c r="A128" s="103" t="s">
        <v>207</v>
      </c>
      <c r="B128" s="104" t="s">
        <v>1768</v>
      </c>
      <c r="C128" s="104" t="s">
        <v>1769</v>
      </c>
      <c r="D128" s="105" t="s">
        <v>1662</v>
      </c>
      <c r="E128" s="106">
        <v>42614</v>
      </c>
      <c r="F128" s="106">
        <v>44628</v>
      </c>
      <c r="G128" s="107" t="s">
        <v>3515</v>
      </c>
    </row>
    <row r="129" spans="1:7" ht="15" customHeight="1" x14ac:dyDescent="0.25">
      <c r="A129" s="103" t="s">
        <v>208</v>
      </c>
      <c r="B129" s="104" t="s">
        <v>1770</v>
      </c>
      <c r="C129" s="104" t="s">
        <v>1771</v>
      </c>
      <c r="D129" s="105" t="s">
        <v>1665</v>
      </c>
      <c r="E129" s="106">
        <v>42614</v>
      </c>
      <c r="F129" s="106">
        <v>44628</v>
      </c>
      <c r="G129" s="107" t="s">
        <v>3515</v>
      </c>
    </row>
    <row r="130" spans="1:7" ht="15" customHeight="1" x14ac:dyDescent="0.25">
      <c r="A130" s="103" t="s">
        <v>209</v>
      </c>
      <c r="B130" s="104" t="s">
        <v>1772</v>
      </c>
      <c r="C130" s="104" t="s">
        <v>1773</v>
      </c>
      <c r="D130" s="105" t="s">
        <v>1668</v>
      </c>
      <c r="E130" s="106">
        <v>42614</v>
      </c>
      <c r="F130" s="106">
        <v>44628</v>
      </c>
      <c r="G130" s="107" t="s">
        <v>3515</v>
      </c>
    </row>
    <row r="131" spans="1:7" ht="15" customHeight="1" x14ac:dyDescent="0.25">
      <c r="A131" s="103" t="s">
        <v>210</v>
      </c>
      <c r="B131" s="104" t="s">
        <v>1774</v>
      </c>
      <c r="C131" s="104" t="s">
        <v>1775</v>
      </c>
      <c r="D131" s="105" t="s">
        <v>1671</v>
      </c>
      <c r="E131" s="106">
        <v>42614</v>
      </c>
      <c r="F131" s="106">
        <v>44628</v>
      </c>
      <c r="G131" s="107" t="s">
        <v>3515</v>
      </c>
    </row>
    <row r="132" spans="1:7" ht="15" customHeight="1" x14ac:dyDescent="0.25">
      <c r="A132" s="103" t="s">
        <v>211</v>
      </c>
      <c r="B132" s="104" t="s">
        <v>1776</v>
      </c>
      <c r="C132" s="104" t="s">
        <v>1777</v>
      </c>
      <c r="D132" s="105" t="s">
        <v>1674</v>
      </c>
      <c r="E132" s="106">
        <v>42614</v>
      </c>
      <c r="F132" s="106">
        <v>44628</v>
      </c>
      <c r="G132" s="107" t="s">
        <v>3515</v>
      </c>
    </row>
    <row r="133" spans="1:7" ht="15" customHeight="1" x14ac:dyDescent="0.25">
      <c r="A133" s="103" t="s">
        <v>212</v>
      </c>
      <c r="B133" s="104" t="s">
        <v>1778</v>
      </c>
      <c r="C133" s="104" t="s">
        <v>1779</v>
      </c>
      <c r="D133" s="105" t="s">
        <v>1677</v>
      </c>
      <c r="E133" s="106">
        <v>42614</v>
      </c>
      <c r="F133" s="106">
        <v>44628</v>
      </c>
      <c r="G133" s="107" t="s">
        <v>3515</v>
      </c>
    </row>
    <row r="134" spans="1:7" ht="15" customHeight="1" x14ac:dyDescent="0.25">
      <c r="A134" s="103" t="s">
        <v>213</v>
      </c>
      <c r="B134" s="104" t="s">
        <v>1780</v>
      </c>
      <c r="C134" s="104" t="s">
        <v>1781</v>
      </c>
      <c r="D134" s="105" t="s">
        <v>1680</v>
      </c>
      <c r="E134" s="106">
        <v>42614</v>
      </c>
      <c r="F134" s="106">
        <v>44628</v>
      </c>
      <c r="G134" s="107" t="s">
        <v>3515</v>
      </c>
    </row>
    <row r="135" spans="1:7" ht="15" customHeight="1" x14ac:dyDescent="0.25">
      <c r="A135" s="103" t="s">
        <v>214</v>
      </c>
      <c r="B135" s="104" t="s">
        <v>1782</v>
      </c>
      <c r="C135" s="104" t="s">
        <v>1783</v>
      </c>
      <c r="D135" s="105" t="s">
        <v>1683</v>
      </c>
      <c r="E135" s="106">
        <v>42614</v>
      </c>
      <c r="F135" s="106">
        <v>44628</v>
      </c>
      <c r="G135" s="107" t="s">
        <v>3515</v>
      </c>
    </row>
    <row r="136" spans="1:7" ht="15" customHeight="1" x14ac:dyDescent="0.25">
      <c r="A136" s="103" t="s">
        <v>215</v>
      </c>
      <c r="B136" s="104" t="s">
        <v>1784</v>
      </c>
      <c r="C136" s="104" t="s">
        <v>1785</v>
      </c>
      <c r="D136" s="105" t="s">
        <v>1686</v>
      </c>
      <c r="E136" s="106">
        <v>42614</v>
      </c>
      <c r="F136" s="106">
        <v>44628</v>
      </c>
      <c r="G136" s="107" t="s">
        <v>3515</v>
      </c>
    </row>
    <row r="137" spans="1:7" ht="15" customHeight="1" x14ac:dyDescent="0.25">
      <c r="A137" s="103" t="s">
        <v>216</v>
      </c>
      <c r="B137" s="104" t="s">
        <v>1786</v>
      </c>
      <c r="C137" s="104" t="s">
        <v>1787</v>
      </c>
      <c r="D137" s="105" t="s">
        <v>1689</v>
      </c>
      <c r="E137" s="106">
        <v>42614</v>
      </c>
      <c r="F137" s="106">
        <v>44628</v>
      </c>
      <c r="G137" s="107" t="s">
        <v>3515</v>
      </c>
    </row>
    <row r="138" spans="1:7" ht="15" customHeight="1" x14ac:dyDescent="0.25">
      <c r="A138" s="103" t="s">
        <v>217</v>
      </c>
      <c r="B138" s="104" t="s">
        <v>1788</v>
      </c>
      <c r="C138" s="104" t="s">
        <v>1789</v>
      </c>
      <c r="D138" s="105" t="s">
        <v>1692</v>
      </c>
      <c r="E138" s="106">
        <v>42614</v>
      </c>
      <c r="F138" s="106">
        <v>44628</v>
      </c>
      <c r="G138" s="107" t="s">
        <v>3515</v>
      </c>
    </row>
    <row r="139" spans="1:7" ht="15" customHeight="1" x14ac:dyDescent="0.25">
      <c r="A139" s="103" t="s">
        <v>218</v>
      </c>
      <c r="B139" s="104" t="s">
        <v>1790</v>
      </c>
      <c r="C139" s="104" t="s">
        <v>1791</v>
      </c>
      <c r="D139" s="105" t="s">
        <v>1695</v>
      </c>
      <c r="E139" s="106">
        <v>42614</v>
      </c>
      <c r="F139" s="106">
        <v>44628</v>
      </c>
      <c r="G139" s="107" t="s">
        <v>3515</v>
      </c>
    </row>
    <row r="140" spans="1:7" ht="15" customHeight="1" x14ac:dyDescent="0.25">
      <c r="A140" s="103" t="s">
        <v>219</v>
      </c>
      <c r="B140" s="104" t="s">
        <v>1792</v>
      </c>
      <c r="C140" s="104" t="s">
        <v>1793</v>
      </c>
      <c r="D140" s="105" t="s">
        <v>1698</v>
      </c>
      <c r="E140" s="106">
        <v>42614</v>
      </c>
      <c r="F140" s="106">
        <v>44628</v>
      </c>
      <c r="G140" s="107" t="s">
        <v>3515</v>
      </c>
    </row>
    <row r="141" spans="1:7" ht="15" customHeight="1" x14ac:dyDescent="0.25">
      <c r="A141" s="103" t="s">
        <v>220</v>
      </c>
      <c r="B141" s="104" t="s">
        <v>1794</v>
      </c>
      <c r="C141" s="104" t="s">
        <v>1795</v>
      </c>
      <c r="D141" s="105" t="s">
        <v>1701</v>
      </c>
      <c r="E141" s="106">
        <v>42614</v>
      </c>
      <c r="F141" s="106">
        <v>44628</v>
      </c>
      <c r="G141" s="107" t="s">
        <v>3515</v>
      </c>
    </row>
    <row r="142" spans="1:7" ht="15" customHeight="1" x14ac:dyDescent="0.25">
      <c r="A142" s="103" t="s">
        <v>221</v>
      </c>
      <c r="B142" s="104" t="s">
        <v>521</v>
      </c>
      <c r="C142" s="104" t="s">
        <v>1796</v>
      </c>
      <c r="D142" s="105" t="s">
        <v>1797</v>
      </c>
      <c r="E142" s="106">
        <v>42614</v>
      </c>
      <c r="F142" s="106">
        <v>44628</v>
      </c>
      <c r="G142" s="107" t="s">
        <v>3515</v>
      </c>
    </row>
    <row r="143" spans="1:7" ht="15" customHeight="1" x14ac:dyDescent="0.25">
      <c r="A143" s="103" t="s">
        <v>222</v>
      </c>
      <c r="B143" s="104" t="s">
        <v>523</v>
      </c>
      <c r="C143" s="104" t="s">
        <v>1798</v>
      </c>
      <c r="D143" s="105" t="s">
        <v>1799</v>
      </c>
      <c r="E143" s="106">
        <v>42614</v>
      </c>
      <c r="F143" s="106">
        <v>44628</v>
      </c>
      <c r="G143" s="107" t="s">
        <v>3515</v>
      </c>
    </row>
    <row r="144" spans="1:7" ht="15" customHeight="1" x14ac:dyDescent="0.25">
      <c r="A144" s="103" t="s">
        <v>223</v>
      </c>
      <c r="B144" s="104" t="s">
        <v>525</v>
      </c>
      <c r="C144" s="104" t="s">
        <v>1800</v>
      </c>
      <c r="D144" s="105" t="s">
        <v>1801</v>
      </c>
      <c r="E144" s="106">
        <v>42614</v>
      </c>
      <c r="F144" s="106">
        <v>44628</v>
      </c>
      <c r="G144" s="107" t="s">
        <v>3515</v>
      </c>
    </row>
    <row r="145" spans="1:7" ht="15" customHeight="1" x14ac:dyDescent="0.25">
      <c r="A145" s="103" t="s">
        <v>224</v>
      </c>
      <c r="B145" s="104" t="s">
        <v>527</v>
      </c>
      <c r="C145" s="104" t="s">
        <v>1802</v>
      </c>
      <c r="D145" s="105" t="s">
        <v>1803</v>
      </c>
      <c r="E145" s="106">
        <v>42614</v>
      </c>
      <c r="F145" s="106">
        <v>44628</v>
      </c>
      <c r="G145" s="107" t="s">
        <v>3515</v>
      </c>
    </row>
    <row r="146" spans="1:7" ht="15" customHeight="1" x14ac:dyDescent="0.25">
      <c r="A146" s="103" t="s">
        <v>225</v>
      </c>
      <c r="B146" s="104" t="s">
        <v>529</v>
      </c>
      <c r="C146" s="104" t="s">
        <v>1804</v>
      </c>
      <c r="D146" s="105" t="s">
        <v>1805</v>
      </c>
      <c r="E146" s="106">
        <v>42614</v>
      </c>
      <c r="F146" s="106">
        <v>44628</v>
      </c>
      <c r="G146" s="107" t="s">
        <v>3515</v>
      </c>
    </row>
    <row r="147" spans="1:7" ht="15" customHeight="1" x14ac:dyDescent="0.25">
      <c r="A147" s="103" t="s">
        <v>226</v>
      </c>
      <c r="B147" s="104" t="s">
        <v>531</v>
      </c>
      <c r="C147" s="104" t="s">
        <v>1806</v>
      </c>
      <c r="D147" s="105" t="s">
        <v>1807</v>
      </c>
      <c r="E147" s="106">
        <v>42614</v>
      </c>
      <c r="F147" s="106">
        <v>44628</v>
      </c>
      <c r="G147" s="107" t="s">
        <v>3515</v>
      </c>
    </row>
    <row r="148" spans="1:7" ht="15" customHeight="1" x14ac:dyDescent="0.25">
      <c r="A148" s="103" t="s">
        <v>227</v>
      </c>
      <c r="B148" s="104" t="s">
        <v>533</v>
      </c>
      <c r="C148" s="104" t="s">
        <v>1808</v>
      </c>
      <c r="D148" s="105" t="s">
        <v>1809</v>
      </c>
      <c r="E148" s="106">
        <v>42614</v>
      </c>
      <c r="F148" s="106">
        <v>44628</v>
      </c>
      <c r="G148" s="107" t="s">
        <v>3515</v>
      </c>
    </row>
    <row r="149" spans="1:7" ht="15" customHeight="1" x14ac:dyDescent="0.25">
      <c r="A149" s="103" t="s">
        <v>228</v>
      </c>
      <c r="B149" s="104" t="s">
        <v>535</v>
      </c>
      <c r="C149" s="104" t="s">
        <v>1810</v>
      </c>
      <c r="D149" s="105" t="s">
        <v>1811</v>
      </c>
      <c r="E149" s="106">
        <v>42614</v>
      </c>
      <c r="F149" s="106">
        <v>44628</v>
      </c>
      <c r="G149" s="107" t="s">
        <v>3515</v>
      </c>
    </row>
    <row r="150" spans="1:7" ht="15" customHeight="1" x14ac:dyDescent="0.25">
      <c r="A150" s="103" t="s">
        <v>229</v>
      </c>
      <c r="B150" s="104" t="s">
        <v>537</v>
      </c>
      <c r="C150" s="104" t="s">
        <v>1812</v>
      </c>
      <c r="D150" s="105" t="s">
        <v>1813</v>
      </c>
      <c r="E150" s="106">
        <v>42614</v>
      </c>
      <c r="F150" s="106">
        <v>44628</v>
      </c>
      <c r="G150" s="107" t="s">
        <v>3515</v>
      </c>
    </row>
    <row r="151" spans="1:7" ht="15" customHeight="1" x14ac:dyDescent="0.25">
      <c r="A151" s="103" t="s">
        <v>230</v>
      </c>
      <c r="B151" s="104" t="s">
        <v>539</v>
      </c>
      <c r="C151" s="104" t="s">
        <v>1814</v>
      </c>
      <c r="D151" s="105" t="s">
        <v>1815</v>
      </c>
      <c r="E151" s="106">
        <v>42614</v>
      </c>
      <c r="F151" s="106">
        <v>44628</v>
      </c>
      <c r="G151" s="107" t="s">
        <v>3515</v>
      </c>
    </row>
    <row r="152" spans="1:7" ht="15" customHeight="1" x14ac:dyDescent="0.25">
      <c r="A152" s="103" t="s">
        <v>231</v>
      </c>
      <c r="B152" s="104" t="s">
        <v>541</v>
      </c>
      <c r="C152" s="104" t="s">
        <v>1816</v>
      </c>
      <c r="D152" s="105" t="s">
        <v>1817</v>
      </c>
      <c r="E152" s="106">
        <v>42614</v>
      </c>
      <c r="F152" s="106">
        <v>44628</v>
      </c>
      <c r="G152" s="107" t="s">
        <v>3515</v>
      </c>
    </row>
    <row r="153" spans="1:7" ht="15" customHeight="1" x14ac:dyDescent="0.25">
      <c r="A153" s="103" t="s">
        <v>232</v>
      </c>
      <c r="B153" s="104" t="s">
        <v>543</v>
      </c>
      <c r="C153" s="104" t="s">
        <v>1818</v>
      </c>
      <c r="D153" s="105" t="s">
        <v>1819</v>
      </c>
      <c r="E153" s="106">
        <v>42614</v>
      </c>
      <c r="F153" s="106">
        <v>44628</v>
      </c>
      <c r="G153" s="107" t="s">
        <v>3515</v>
      </c>
    </row>
    <row r="154" spans="1:7" ht="15" customHeight="1" x14ac:dyDescent="0.25">
      <c r="A154" s="103" t="s">
        <v>233</v>
      </c>
      <c r="B154" s="104" t="s">
        <v>545</v>
      </c>
      <c r="C154" s="104" t="s">
        <v>1820</v>
      </c>
      <c r="D154" s="105" t="s">
        <v>1821</v>
      </c>
      <c r="E154" s="106">
        <v>42614</v>
      </c>
      <c r="F154" s="106">
        <v>44628</v>
      </c>
      <c r="G154" s="107" t="s">
        <v>3515</v>
      </c>
    </row>
    <row r="155" spans="1:7" ht="15" customHeight="1" x14ac:dyDescent="0.25">
      <c r="A155" s="103" t="s">
        <v>234</v>
      </c>
      <c r="B155" s="104" t="s">
        <v>547</v>
      </c>
      <c r="C155" s="104" t="s">
        <v>1822</v>
      </c>
      <c r="D155" s="105" t="s">
        <v>1823</v>
      </c>
      <c r="E155" s="106">
        <v>42614</v>
      </c>
      <c r="F155" s="106">
        <v>44628</v>
      </c>
      <c r="G155" s="107" t="s">
        <v>3515</v>
      </c>
    </row>
    <row r="156" spans="1:7" ht="15" customHeight="1" x14ac:dyDescent="0.25">
      <c r="A156" s="103" t="s">
        <v>235</v>
      </c>
      <c r="B156" s="104" t="s">
        <v>549</v>
      </c>
      <c r="C156" s="104" t="s">
        <v>1824</v>
      </c>
      <c r="D156" s="105" t="s">
        <v>1825</v>
      </c>
      <c r="E156" s="106">
        <v>42614</v>
      </c>
      <c r="F156" s="106">
        <v>44628</v>
      </c>
      <c r="G156" s="107" t="s">
        <v>3515</v>
      </c>
    </row>
    <row r="157" spans="1:7" ht="15" customHeight="1" x14ac:dyDescent="0.25">
      <c r="A157" s="103" t="s">
        <v>236</v>
      </c>
      <c r="B157" s="104" t="s">
        <v>551</v>
      </c>
      <c r="C157" s="104" t="s">
        <v>1826</v>
      </c>
      <c r="D157" s="105" t="s">
        <v>1827</v>
      </c>
      <c r="E157" s="106">
        <v>42614</v>
      </c>
      <c r="F157" s="106">
        <v>44628</v>
      </c>
      <c r="G157" s="107" t="s">
        <v>3515</v>
      </c>
    </row>
    <row r="158" spans="1:7" ht="15" customHeight="1" x14ac:dyDescent="0.25">
      <c r="A158" s="103" t="s">
        <v>237</v>
      </c>
      <c r="B158" s="104" t="s">
        <v>553</v>
      </c>
      <c r="C158" s="104" t="s">
        <v>1828</v>
      </c>
      <c r="D158" s="105" t="s">
        <v>1829</v>
      </c>
      <c r="E158" s="106">
        <v>42614</v>
      </c>
      <c r="F158" s="106">
        <v>44628</v>
      </c>
      <c r="G158" s="107" t="s">
        <v>3515</v>
      </c>
    </row>
    <row r="159" spans="1:7" ht="15" customHeight="1" x14ac:dyDescent="0.25">
      <c r="A159" s="103" t="s">
        <v>238</v>
      </c>
      <c r="B159" s="104" t="s">
        <v>555</v>
      </c>
      <c r="C159" s="104" t="s">
        <v>1830</v>
      </c>
      <c r="D159" s="105" t="s">
        <v>1831</v>
      </c>
      <c r="E159" s="106">
        <v>42614</v>
      </c>
      <c r="F159" s="106">
        <v>44628</v>
      </c>
      <c r="G159" s="107" t="s">
        <v>3515</v>
      </c>
    </row>
    <row r="160" spans="1:7" ht="15" customHeight="1" x14ac:dyDescent="0.25">
      <c r="A160" s="103" t="s">
        <v>239</v>
      </c>
      <c r="B160" s="104" t="s">
        <v>557</v>
      </c>
      <c r="C160" s="104" t="s">
        <v>1832</v>
      </c>
      <c r="D160" s="105" t="s">
        <v>1833</v>
      </c>
      <c r="E160" s="106">
        <v>42614</v>
      </c>
      <c r="F160" s="106">
        <v>44628</v>
      </c>
      <c r="G160" s="107" t="s">
        <v>3515</v>
      </c>
    </row>
    <row r="161" spans="1:7" ht="15" customHeight="1" x14ac:dyDescent="0.25">
      <c r="A161" s="103" t="s">
        <v>240</v>
      </c>
      <c r="B161" s="104" t="s">
        <v>559</v>
      </c>
      <c r="C161" s="104" t="s">
        <v>1834</v>
      </c>
      <c r="D161" s="105" t="s">
        <v>1835</v>
      </c>
      <c r="E161" s="106">
        <v>42614</v>
      </c>
      <c r="F161" s="106">
        <v>44628</v>
      </c>
      <c r="G161" s="107" t="s">
        <v>3515</v>
      </c>
    </row>
    <row r="162" spans="1:7" ht="15" customHeight="1" x14ac:dyDescent="0.25">
      <c r="A162" s="103" t="s">
        <v>241</v>
      </c>
      <c r="B162" s="104" t="s">
        <v>561</v>
      </c>
      <c r="C162" s="104" t="s">
        <v>1836</v>
      </c>
      <c r="D162" s="105" t="s">
        <v>1837</v>
      </c>
      <c r="E162" s="106">
        <v>42614</v>
      </c>
      <c r="F162" s="106">
        <v>44628</v>
      </c>
      <c r="G162" s="107" t="s">
        <v>3515</v>
      </c>
    </row>
    <row r="163" spans="1:7" ht="15" customHeight="1" x14ac:dyDescent="0.25">
      <c r="A163" s="103" t="s">
        <v>242</v>
      </c>
      <c r="B163" s="104" t="s">
        <v>563</v>
      </c>
      <c r="C163" s="104" t="s">
        <v>1838</v>
      </c>
      <c r="D163" s="105" t="s">
        <v>1839</v>
      </c>
      <c r="E163" s="106">
        <v>42614</v>
      </c>
      <c r="F163" s="106">
        <v>44628</v>
      </c>
      <c r="G163" s="107" t="s">
        <v>3515</v>
      </c>
    </row>
    <row r="164" spans="1:7" ht="15" customHeight="1" x14ac:dyDescent="0.25">
      <c r="A164" s="103" t="s">
        <v>243</v>
      </c>
      <c r="B164" s="104" t="s">
        <v>565</v>
      </c>
      <c r="C164" s="104" t="s">
        <v>1840</v>
      </c>
      <c r="D164" s="105" t="s">
        <v>1841</v>
      </c>
      <c r="E164" s="106">
        <v>42614</v>
      </c>
      <c r="F164" s="106">
        <v>44628</v>
      </c>
      <c r="G164" s="107" t="s">
        <v>3515</v>
      </c>
    </row>
    <row r="165" spans="1:7" ht="15" customHeight="1" x14ac:dyDescent="0.25">
      <c r="A165" s="103" t="s">
        <v>244</v>
      </c>
      <c r="B165" s="104" t="s">
        <v>567</v>
      </c>
      <c r="C165" s="104" t="s">
        <v>1842</v>
      </c>
      <c r="D165" s="105" t="s">
        <v>1843</v>
      </c>
      <c r="E165" s="106">
        <v>42614</v>
      </c>
      <c r="F165" s="106">
        <v>44628</v>
      </c>
      <c r="G165" s="107" t="s">
        <v>3515</v>
      </c>
    </row>
    <row r="166" spans="1:7" ht="15" customHeight="1" x14ac:dyDescent="0.25">
      <c r="A166" s="103" t="s">
        <v>245</v>
      </c>
      <c r="B166" s="104" t="s">
        <v>569</v>
      </c>
      <c r="C166" s="104" t="s">
        <v>1844</v>
      </c>
      <c r="D166" s="105" t="s">
        <v>1845</v>
      </c>
      <c r="E166" s="106">
        <v>42614</v>
      </c>
      <c r="F166" s="106">
        <v>44628</v>
      </c>
      <c r="G166" s="107" t="s">
        <v>3515</v>
      </c>
    </row>
    <row r="167" spans="1:7" ht="15" customHeight="1" x14ac:dyDescent="0.25">
      <c r="A167" s="103" t="s">
        <v>246</v>
      </c>
      <c r="B167" s="104" t="s">
        <v>571</v>
      </c>
      <c r="C167" s="104" t="s">
        <v>1846</v>
      </c>
      <c r="D167" s="105" t="s">
        <v>1847</v>
      </c>
      <c r="E167" s="106">
        <v>42614</v>
      </c>
      <c r="F167" s="106">
        <v>44628</v>
      </c>
      <c r="G167" s="107" t="s">
        <v>3515</v>
      </c>
    </row>
    <row r="168" spans="1:7" ht="15" customHeight="1" x14ac:dyDescent="0.25">
      <c r="A168" s="103" t="s">
        <v>247</v>
      </c>
      <c r="B168" s="104" t="s">
        <v>573</v>
      </c>
      <c r="C168" s="104" t="s">
        <v>1848</v>
      </c>
      <c r="D168" s="105" t="s">
        <v>1849</v>
      </c>
      <c r="E168" s="106">
        <v>42614</v>
      </c>
      <c r="F168" s="106">
        <v>44628</v>
      </c>
      <c r="G168" s="107" t="s">
        <v>3515</v>
      </c>
    </row>
    <row r="169" spans="1:7" ht="15" customHeight="1" x14ac:dyDescent="0.25">
      <c r="A169" s="103" t="s">
        <v>248</v>
      </c>
      <c r="B169" s="104" t="s">
        <v>575</v>
      </c>
      <c r="C169" s="104" t="s">
        <v>1850</v>
      </c>
      <c r="D169" s="105" t="s">
        <v>1851</v>
      </c>
      <c r="E169" s="106">
        <v>42614</v>
      </c>
      <c r="F169" s="106">
        <v>44628</v>
      </c>
      <c r="G169" s="107" t="s">
        <v>3515</v>
      </c>
    </row>
    <row r="170" spans="1:7" ht="15" customHeight="1" x14ac:dyDescent="0.25">
      <c r="A170" s="103" t="s">
        <v>249</v>
      </c>
      <c r="B170" s="104" t="s">
        <v>577</v>
      </c>
      <c r="C170" s="104" t="s">
        <v>1852</v>
      </c>
      <c r="D170" s="105" t="s">
        <v>1853</v>
      </c>
      <c r="E170" s="106">
        <v>42614</v>
      </c>
      <c r="F170" s="106">
        <v>44628</v>
      </c>
      <c r="G170" s="107" t="s">
        <v>3515</v>
      </c>
    </row>
    <row r="171" spans="1:7" ht="15" customHeight="1" x14ac:dyDescent="0.25">
      <c r="A171" s="103" t="s">
        <v>250</v>
      </c>
      <c r="B171" s="104" t="s">
        <v>579</v>
      </c>
      <c r="C171" s="104" t="s">
        <v>1854</v>
      </c>
      <c r="D171" s="105" t="s">
        <v>1855</v>
      </c>
      <c r="E171" s="106">
        <v>42614</v>
      </c>
      <c r="F171" s="106">
        <v>44628</v>
      </c>
      <c r="G171" s="107" t="s">
        <v>3515</v>
      </c>
    </row>
    <row r="172" spans="1:7" ht="15" customHeight="1" x14ac:dyDescent="0.25">
      <c r="A172" s="103" t="s">
        <v>251</v>
      </c>
      <c r="B172" s="104" t="s">
        <v>581</v>
      </c>
      <c r="C172" s="104" t="s">
        <v>1856</v>
      </c>
      <c r="D172" s="105" t="s">
        <v>1857</v>
      </c>
      <c r="E172" s="106">
        <v>42614</v>
      </c>
      <c r="F172" s="106">
        <v>44628</v>
      </c>
      <c r="G172" s="107" t="s">
        <v>3515</v>
      </c>
    </row>
    <row r="173" spans="1:7" ht="15" customHeight="1" x14ac:dyDescent="0.25">
      <c r="A173" s="103" t="s">
        <v>252</v>
      </c>
      <c r="B173" s="104" t="s">
        <v>583</v>
      </c>
      <c r="C173" s="104" t="s">
        <v>1858</v>
      </c>
      <c r="D173" s="105" t="s">
        <v>1859</v>
      </c>
      <c r="E173" s="106">
        <v>42614</v>
      </c>
      <c r="F173" s="106">
        <v>44628</v>
      </c>
      <c r="G173" s="107" t="s">
        <v>3515</v>
      </c>
    </row>
    <row r="174" spans="1:7" ht="15" customHeight="1" x14ac:dyDescent="0.25">
      <c r="A174" s="103" t="s">
        <v>253</v>
      </c>
      <c r="B174" s="104" t="s">
        <v>585</v>
      </c>
      <c r="C174" s="104" t="s">
        <v>1860</v>
      </c>
      <c r="D174" s="105" t="s">
        <v>1861</v>
      </c>
      <c r="E174" s="106">
        <v>42614</v>
      </c>
      <c r="F174" s="106">
        <v>44628</v>
      </c>
      <c r="G174" s="107" t="s">
        <v>3515</v>
      </c>
    </row>
    <row r="175" spans="1:7" ht="15" customHeight="1" x14ac:dyDescent="0.25">
      <c r="A175" s="103" t="s">
        <v>254</v>
      </c>
      <c r="B175" s="104" t="s">
        <v>587</v>
      </c>
      <c r="C175" s="104" t="s">
        <v>1862</v>
      </c>
      <c r="D175" s="105" t="s">
        <v>1863</v>
      </c>
      <c r="E175" s="106">
        <v>42614</v>
      </c>
      <c r="F175" s="106">
        <v>44628</v>
      </c>
      <c r="G175" s="107" t="s">
        <v>3515</v>
      </c>
    </row>
    <row r="176" spans="1:7" ht="15" customHeight="1" x14ac:dyDescent="0.25">
      <c r="A176" s="103" t="s">
        <v>255</v>
      </c>
      <c r="B176" s="104" t="s">
        <v>589</v>
      </c>
      <c r="C176" s="104" t="s">
        <v>1864</v>
      </c>
      <c r="D176" s="105" t="s">
        <v>1865</v>
      </c>
      <c r="E176" s="106">
        <v>42614</v>
      </c>
      <c r="F176" s="106">
        <v>44628</v>
      </c>
      <c r="G176" s="107" t="s">
        <v>3515</v>
      </c>
    </row>
    <row r="177" spans="1:7" ht="15" customHeight="1" x14ac:dyDescent="0.25">
      <c r="A177" s="103" t="s">
        <v>256</v>
      </c>
      <c r="B177" s="104" t="s">
        <v>591</v>
      </c>
      <c r="C177" s="104" t="s">
        <v>1866</v>
      </c>
      <c r="D177" s="105" t="s">
        <v>1867</v>
      </c>
      <c r="E177" s="106">
        <v>42614</v>
      </c>
      <c r="F177" s="106">
        <v>44628</v>
      </c>
      <c r="G177" s="107" t="s">
        <v>3515</v>
      </c>
    </row>
    <row r="178" spans="1:7" ht="15" customHeight="1" x14ac:dyDescent="0.25">
      <c r="A178" s="103" t="s">
        <v>257</v>
      </c>
      <c r="B178" s="104" t="s">
        <v>593</v>
      </c>
      <c r="C178" s="104" t="s">
        <v>1868</v>
      </c>
      <c r="D178" s="105" t="s">
        <v>1869</v>
      </c>
      <c r="E178" s="106">
        <v>42614</v>
      </c>
      <c r="F178" s="106">
        <v>44628</v>
      </c>
      <c r="G178" s="107" t="s">
        <v>3515</v>
      </c>
    </row>
    <row r="179" spans="1:7" ht="15" customHeight="1" x14ac:dyDescent="0.25">
      <c r="A179" s="103" t="s">
        <v>258</v>
      </c>
      <c r="B179" s="104" t="s">
        <v>595</v>
      </c>
      <c r="C179" s="104" t="s">
        <v>1870</v>
      </c>
      <c r="D179" s="105" t="s">
        <v>1871</v>
      </c>
      <c r="E179" s="106">
        <v>42614</v>
      </c>
      <c r="F179" s="106">
        <v>44628</v>
      </c>
      <c r="G179" s="107" t="s">
        <v>3515</v>
      </c>
    </row>
    <row r="180" spans="1:7" ht="15" customHeight="1" x14ac:dyDescent="0.25">
      <c r="A180" s="103" t="s">
        <v>259</v>
      </c>
      <c r="B180" s="104" t="s">
        <v>597</v>
      </c>
      <c r="C180" s="104" t="s">
        <v>1872</v>
      </c>
      <c r="D180" s="105" t="s">
        <v>1873</v>
      </c>
      <c r="E180" s="106">
        <v>42614</v>
      </c>
      <c r="F180" s="106">
        <v>44628</v>
      </c>
      <c r="G180" s="107" t="s">
        <v>3515</v>
      </c>
    </row>
    <row r="181" spans="1:7" ht="15" customHeight="1" x14ac:dyDescent="0.25">
      <c r="A181" s="103" t="s">
        <v>260</v>
      </c>
      <c r="B181" s="104" t="s">
        <v>261</v>
      </c>
      <c r="C181" s="104" t="s">
        <v>1874</v>
      </c>
      <c r="D181" s="105" t="s">
        <v>1875</v>
      </c>
      <c r="E181" s="106">
        <v>42614</v>
      </c>
      <c r="F181" s="106">
        <v>44628</v>
      </c>
      <c r="G181" s="107" t="s">
        <v>3515</v>
      </c>
    </row>
    <row r="182" spans="1:7" ht="15" customHeight="1" x14ac:dyDescent="0.25">
      <c r="A182" s="103" t="s">
        <v>262</v>
      </c>
      <c r="B182" s="104" t="s">
        <v>40</v>
      </c>
      <c r="C182" s="104" t="s">
        <v>1497</v>
      </c>
      <c r="D182" s="105" t="s">
        <v>1876</v>
      </c>
      <c r="E182" s="106">
        <v>42614</v>
      </c>
      <c r="F182" s="106">
        <v>44628</v>
      </c>
      <c r="G182" s="107" t="s">
        <v>3515</v>
      </c>
    </row>
    <row r="183" spans="1:7" ht="15" customHeight="1" x14ac:dyDescent="0.25">
      <c r="A183" s="103" t="s">
        <v>263</v>
      </c>
      <c r="B183" s="104" t="s">
        <v>264</v>
      </c>
      <c r="C183" s="104" t="s">
        <v>1877</v>
      </c>
      <c r="D183" s="105" t="s">
        <v>1878</v>
      </c>
      <c r="E183" s="106">
        <v>42614</v>
      </c>
      <c r="F183" s="106">
        <v>44628</v>
      </c>
      <c r="G183" s="107" t="s">
        <v>3515</v>
      </c>
    </row>
    <row r="184" spans="1:7" ht="15" customHeight="1" x14ac:dyDescent="0.25">
      <c r="A184" s="103" t="s">
        <v>265</v>
      </c>
      <c r="B184" s="104" t="s">
        <v>266</v>
      </c>
      <c r="C184" s="104" t="s">
        <v>1879</v>
      </c>
      <c r="D184" s="105" t="s">
        <v>1880</v>
      </c>
      <c r="E184" s="106">
        <v>42614</v>
      </c>
      <c r="F184" s="106">
        <v>44628</v>
      </c>
      <c r="G184" s="107" t="s">
        <v>3515</v>
      </c>
    </row>
    <row r="185" spans="1:7" ht="15" customHeight="1" x14ac:dyDescent="0.25">
      <c r="A185" s="103" t="s">
        <v>267</v>
      </c>
      <c r="B185" s="104" t="s">
        <v>268</v>
      </c>
      <c r="C185" s="104" t="s">
        <v>1881</v>
      </c>
      <c r="D185" s="105" t="s">
        <v>1882</v>
      </c>
      <c r="E185" s="106">
        <v>42614</v>
      </c>
      <c r="F185" s="106">
        <v>44628</v>
      </c>
      <c r="G185" s="107" t="s">
        <v>3515</v>
      </c>
    </row>
    <row r="186" spans="1:7" ht="15" customHeight="1" x14ac:dyDescent="0.25">
      <c r="A186" s="103" t="s">
        <v>269</v>
      </c>
      <c r="B186" s="104" t="s">
        <v>270</v>
      </c>
      <c r="C186" s="104" t="s">
        <v>1883</v>
      </c>
      <c r="D186" s="105" t="s">
        <v>1884</v>
      </c>
      <c r="E186" s="106">
        <v>42614</v>
      </c>
      <c r="F186" s="106">
        <v>44628</v>
      </c>
      <c r="G186" s="107" t="s">
        <v>3515</v>
      </c>
    </row>
    <row r="187" spans="1:7" ht="15" customHeight="1" x14ac:dyDescent="0.25">
      <c r="A187" s="103" t="s">
        <v>271</v>
      </c>
      <c r="B187" s="104" t="s">
        <v>272</v>
      </c>
      <c r="C187" s="104" t="s">
        <v>1885</v>
      </c>
      <c r="D187" s="105" t="s">
        <v>1886</v>
      </c>
      <c r="E187" s="106">
        <v>42614</v>
      </c>
      <c r="F187" s="106">
        <v>44628</v>
      </c>
      <c r="G187" s="107" t="s">
        <v>3515</v>
      </c>
    </row>
    <row r="188" spans="1:7" ht="15" customHeight="1" x14ac:dyDescent="0.25">
      <c r="A188" s="103" t="s">
        <v>273</v>
      </c>
      <c r="B188" s="104" t="s">
        <v>274</v>
      </c>
      <c r="C188" s="104" t="s">
        <v>1887</v>
      </c>
      <c r="D188" s="105" t="s">
        <v>1888</v>
      </c>
      <c r="E188" s="106">
        <v>42614</v>
      </c>
      <c r="F188" s="106">
        <v>44628</v>
      </c>
      <c r="G188" s="107" t="s">
        <v>3515</v>
      </c>
    </row>
    <row r="189" spans="1:7" ht="15" customHeight="1" x14ac:dyDescent="0.25">
      <c r="A189" s="103" t="s">
        <v>275</v>
      </c>
      <c r="B189" s="104" t="s">
        <v>276</v>
      </c>
      <c r="C189" s="104" t="s">
        <v>1889</v>
      </c>
      <c r="D189" s="105" t="s">
        <v>1890</v>
      </c>
      <c r="E189" s="106">
        <v>42614</v>
      </c>
      <c r="F189" s="106">
        <v>44628</v>
      </c>
      <c r="G189" s="107" t="s">
        <v>3515</v>
      </c>
    </row>
    <row r="190" spans="1:7" ht="15" customHeight="1" x14ac:dyDescent="0.25">
      <c r="A190" s="103" t="s">
        <v>277</v>
      </c>
      <c r="B190" s="104" t="s">
        <v>278</v>
      </c>
      <c r="C190" s="104" t="s">
        <v>1891</v>
      </c>
      <c r="D190" s="105" t="s">
        <v>1892</v>
      </c>
      <c r="E190" s="106">
        <v>42614</v>
      </c>
      <c r="F190" s="106">
        <v>44628</v>
      </c>
      <c r="G190" s="107" t="s">
        <v>3515</v>
      </c>
    </row>
    <row r="191" spans="1:7" ht="15" customHeight="1" x14ac:dyDescent="0.25">
      <c r="A191" s="103" t="s">
        <v>279</v>
      </c>
      <c r="B191" s="104" t="s">
        <v>280</v>
      </c>
      <c r="C191" s="104" t="s">
        <v>1893</v>
      </c>
      <c r="D191" s="105" t="s">
        <v>1894</v>
      </c>
      <c r="E191" s="106">
        <v>42614</v>
      </c>
      <c r="F191" s="106">
        <v>44628</v>
      </c>
      <c r="G191" s="107" t="s">
        <v>3515</v>
      </c>
    </row>
    <row r="192" spans="1:7" ht="15" customHeight="1" x14ac:dyDescent="0.25">
      <c r="A192" s="103" t="s">
        <v>281</v>
      </c>
      <c r="B192" s="104" t="s">
        <v>282</v>
      </c>
      <c r="C192" s="104" t="s">
        <v>1895</v>
      </c>
      <c r="D192" s="105" t="s">
        <v>1896</v>
      </c>
      <c r="E192" s="106">
        <v>42614</v>
      </c>
      <c r="F192" s="106">
        <v>44628</v>
      </c>
      <c r="G192" s="107" t="s">
        <v>3515</v>
      </c>
    </row>
    <row r="193" spans="1:7" ht="15" customHeight="1" x14ac:dyDescent="0.25">
      <c r="A193" s="103" t="s">
        <v>283</v>
      </c>
      <c r="B193" s="104" t="s">
        <v>284</v>
      </c>
      <c r="C193" s="104" t="s">
        <v>1897</v>
      </c>
      <c r="D193" s="105" t="s">
        <v>1898</v>
      </c>
      <c r="E193" s="106">
        <v>42614</v>
      </c>
      <c r="F193" s="106">
        <v>44628</v>
      </c>
      <c r="G193" s="107" t="s">
        <v>3515</v>
      </c>
    </row>
    <row r="194" spans="1:7" ht="15" customHeight="1" x14ac:dyDescent="0.25">
      <c r="A194" s="103" t="s">
        <v>285</v>
      </c>
      <c r="B194" s="104" t="s">
        <v>286</v>
      </c>
      <c r="C194" s="104" t="s">
        <v>1899</v>
      </c>
      <c r="D194" s="105" t="s">
        <v>1900</v>
      </c>
      <c r="E194" s="106">
        <v>42614</v>
      </c>
      <c r="F194" s="106">
        <v>44628</v>
      </c>
      <c r="G194" s="107" t="s">
        <v>3515</v>
      </c>
    </row>
    <row r="195" spans="1:7" ht="15" customHeight="1" x14ac:dyDescent="0.25">
      <c r="A195" s="103" t="s">
        <v>287</v>
      </c>
      <c r="B195" s="104" t="s">
        <v>288</v>
      </c>
      <c r="C195" s="104" t="s">
        <v>1901</v>
      </c>
      <c r="D195" s="105" t="s">
        <v>1902</v>
      </c>
      <c r="E195" s="106">
        <v>42614</v>
      </c>
      <c r="F195" s="106">
        <v>44628</v>
      </c>
      <c r="G195" s="107" t="s">
        <v>3515</v>
      </c>
    </row>
    <row r="196" spans="1:7" ht="15" customHeight="1" x14ac:dyDescent="0.25">
      <c r="A196" s="103" t="s">
        <v>289</v>
      </c>
      <c r="B196" s="104" t="s">
        <v>290</v>
      </c>
      <c r="C196" s="104" t="s">
        <v>1903</v>
      </c>
      <c r="D196" s="105" t="s">
        <v>1904</v>
      </c>
      <c r="E196" s="106">
        <v>42614</v>
      </c>
      <c r="F196" s="106">
        <v>44628</v>
      </c>
      <c r="G196" s="107" t="s">
        <v>3515</v>
      </c>
    </row>
    <row r="197" spans="1:7" ht="15" customHeight="1" x14ac:dyDescent="0.25">
      <c r="A197" s="103" t="s">
        <v>291</v>
      </c>
      <c r="B197" s="104" t="s">
        <v>292</v>
      </c>
      <c r="C197" s="104" t="s">
        <v>1905</v>
      </c>
      <c r="D197" s="105" t="s">
        <v>1906</v>
      </c>
      <c r="E197" s="106">
        <v>42614</v>
      </c>
      <c r="F197" s="106">
        <v>44628</v>
      </c>
      <c r="G197" s="107" t="s">
        <v>3515</v>
      </c>
    </row>
    <row r="198" spans="1:7" ht="15" customHeight="1" x14ac:dyDescent="0.25">
      <c r="A198" s="103" t="s">
        <v>293</v>
      </c>
      <c r="B198" s="104" t="s">
        <v>294</v>
      </c>
      <c r="C198" s="104" t="s">
        <v>1907</v>
      </c>
      <c r="D198" s="105" t="s">
        <v>1908</v>
      </c>
      <c r="E198" s="106">
        <v>42614</v>
      </c>
      <c r="F198" s="106">
        <v>44628</v>
      </c>
      <c r="G198" s="107" t="s">
        <v>3515</v>
      </c>
    </row>
    <row r="199" spans="1:7" ht="15" customHeight="1" x14ac:dyDescent="0.25">
      <c r="A199" s="103" t="s">
        <v>295</v>
      </c>
      <c r="B199" s="104" t="s">
        <v>296</v>
      </c>
      <c r="C199" s="104" t="s">
        <v>1909</v>
      </c>
      <c r="D199" s="105" t="s">
        <v>1910</v>
      </c>
      <c r="E199" s="106">
        <v>42614</v>
      </c>
      <c r="F199" s="106">
        <v>44628</v>
      </c>
      <c r="G199" s="107" t="s">
        <v>3515</v>
      </c>
    </row>
    <row r="200" spans="1:7" ht="15" customHeight="1" x14ac:dyDescent="0.25">
      <c r="A200" s="103" t="s">
        <v>297</v>
      </c>
      <c r="B200" s="104" t="s">
        <v>298</v>
      </c>
      <c r="C200" s="104" t="s">
        <v>1911</v>
      </c>
      <c r="D200" s="105" t="s">
        <v>1912</v>
      </c>
      <c r="E200" s="106">
        <v>42614</v>
      </c>
      <c r="F200" s="106">
        <v>44628</v>
      </c>
      <c r="G200" s="107" t="s">
        <v>3515</v>
      </c>
    </row>
    <row r="201" spans="1:7" ht="15" customHeight="1" x14ac:dyDescent="0.25">
      <c r="A201" s="103" t="s">
        <v>299</v>
      </c>
      <c r="B201" s="104" t="s">
        <v>300</v>
      </c>
      <c r="C201" s="104" t="s">
        <v>1913</v>
      </c>
      <c r="D201" s="105" t="s">
        <v>1914</v>
      </c>
      <c r="E201" s="106">
        <v>42614</v>
      </c>
      <c r="F201" s="106">
        <v>44628</v>
      </c>
      <c r="G201" s="107" t="s">
        <v>3515</v>
      </c>
    </row>
    <row r="202" spans="1:7" ht="15" customHeight="1" x14ac:dyDescent="0.25">
      <c r="A202" s="103" t="s">
        <v>301</v>
      </c>
      <c r="B202" s="104" t="s">
        <v>302</v>
      </c>
      <c r="C202" s="104" t="s">
        <v>1915</v>
      </c>
      <c r="D202" s="105" t="s">
        <v>1916</v>
      </c>
      <c r="E202" s="106">
        <v>42614</v>
      </c>
      <c r="F202" s="106">
        <v>44628</v>
      </c>
      <c r="G202" s="107" t="s">
        <v>3515</v>
      </c>
    </row>
    <row r="203" spans="1:7" ht="15" customHeight="1" x14ac:dyDescent="0.25">
      <c r="A203" s="103" t="s">
        <v>303</v>
      </c>
      <c r="B203" s="104" t="s">
        <v>304</v>
      </c>
      <c r="C203" s="104" t="s">
        <v>1917</v>
      </c>
      <c r="D203" s="105" t="s">
        <v>1918</v>
      </c>
      <c r="E203" s="106">
        <v>42614</v>
      </c>
      <c r="F203" s="106">
        <v>44628</v>
      </c>
      <c r="G203" s="107" t="s">
        <v>3515</v>
      </c>
    </row>
    <row r="204" spans="1:7" ht="15" customHeight="1" x14ac:dyDescent="0.25">
      <c r="A204" s="103" t="s">
        <v>305</v>
      </c>
      <c r="B204" s="104" t="s">
        <v>306</v>
      </c>
      <c r="C204" s="104" t="s">
        <v>1919</v>
      </c>
      <c r="D204" s="105" t="s">
        <v>1920</v>
      </c>
      <c r="E204" s="106">
        <v>42614</v>
      </c>
      <c r="F204" s="106">
        <v>44628</v>
      </c>
      <c r="G204" s="107" t="s">
        <v>3515</v>
      </c>
    </row>
    <row r="205" spans="1:7" ht="15" customHeight="1" x14ac:dyDescent="0.25">
      <c r="A205" s="103" t="s">
        <v>307</v>
      </c>
      <c r="B205" s="104" t="s">
        <v>308</v>
      </c>
      <c r="C205" s="104" t="s">
        <v>1921</v>
      </c>
      <c r="D205" s="105" t="s">
        <v>1922</v>
      </c>
      <c r="E205" s="106">
        <v>42614</v>
      </c>
      <c r="F205" s="106">
        <v>44628</v>
      </c>
      <c r="G205" s="107" t="s">
        <v>3515</v>
      </c>
    </row>
    <row r="206" spans="1:7" ht="15" customHeight="1" x14ac:dyDescent="0.25">
      <c r="A206" s="103" t="s">
        <v>309</v>
      </c>
      <c r="B206" s="104" t="s">
        <v>310</v>
      </c>
      <c r="C206" s="104" t="s">
        <v>1923</v>
      </c>
      <c r="D206" s="105" t="s">
        <v>1924</v>
      </c>
      <c r="E206" s="106">
        <v>42614</v>
      </c>
      <c r="F206" s="106">
        <v>44628</v>
      </c>
      <c r="G206" s="107" t="s">
        <v>3515</v>
      </c>
    </row>
    <row r="207" spans="1:7" ht="15" customHeight="1" x14ac:dyDescent="0.25">
      <c r="A207" s="103" t="s">
        <v>311</v>
      </c>
      <c r="B207" s="104" t="s">
        <v>312</v>
      </c>
      <c r="C207" s="104" t="s">
        <v>1925</v>
      </c>
      <c r="D207" s="105" t="s">
        <v>1926</v>
      </c>
      <c r="E207" s="106">
        <v>42614</v>
      </c>
      <c r="F207" s="106">
        <v>44628</v>
      </c>
      <c r="G207" s="107" t="s">
        <v>3515</v>
      </c>
    </row>
    <row r="208" spans="1:7" ht="15" customHeight="1" x14ac:dyDescent="0.25">
      <c r="A208" s="103" t="s">
        <v>313</v>
      </c>
      <c r="B208" s="104" t="s">
        <v>314</v>
      </c>
      <c r="C208" s="104" t="s">
        <v>1927</v>
      </c>
      <c r="D208" s="105" t="s">
        <v>1928</v>
      </c>
      <c r="E208" s="106">
        <v>42614</v>
      </c>
      <c r="F208" s="106">
        <v>44628</v>
      </c>
      <c r="G208" s="107" t="s">
        <v>3515</v>
      </c>
    </row>
    <row r="209" spans="1:7" ht="15" customHeight="1" x14ac:dyDescent="0.25">
      <c r="A209" s="103" t="s">
        <v>315</v>
      </c>
      <c r="B209" s="104" t="s">
        <v>316</v>
      </c>
      <c r="C209" s="104" t="s">
        <v>1929</v>
      </c>
      <c r="D209" s="105" t="s">
        <v>1930</v>
      </c>
      <c r="E209" s="106">
        <v>42614</v>
      </c>
      <c r="F209" s="106">
        <v>44628</v>
      </c>
      <c r="G209" s="107" t="s">
        <v>3515</v>
      </c>
    </row>
    <row r="210" spans="1:7" ht="15" customHeight="1" x14ac:dyDescent="0.25">
      <c r="A210" s="103" t="s">
        <v>317</v>
      </c>
      <c r="B210" s="104" t="s">
        <v>318</v>
      </c>
      <c r="C210" s="104" t="s">
        <v>1931</v>
      </c>
      <c r="D210" s="105" t="s">
        <v>1932</v>
      </c>
      <c r="E210" s="106">
        <v>42614</v>
      </c>
      <c r="F210" s="106">
        <v>44628</v>
      </c>
      <c r="G210" s="107" t="s">
        <v>3515</v>
      </c>
    </row>
    <row r="211" spans="1:7" ht="15" customHeight="1" x14ac:dyDescent="0.25">
      <c r="A211" s="103" t="s">
        <v>319</v>
      </c>
      <c r="B211" s="104" t="s">
        <v>320</v>
      </c>
      <c r="C211" s="104" t="s">
        <v>1933</v>
      </c>
      <c r="D211" s="105" t="s">
        <v>1934</v>
      </c>
      <c r="E211" s="106">
        <v>42614</v>
      </c>
      <c r="F211" s="106">
        <v>44628</v>
      </c>
      <c r="G211" s="107" t="s">
        <v>3515</v>
      </c>
    </row>
    <row r="212" spans="1:7" ht="15" customHeight="1" x14ac:dyDescent="0.25">
      <c r="A212" s="103" t="s">
        <v>321</v>
      </c>
      <c r="B212" s="104" t="s">
        <v>322</v>
      </c>
      <c r="C212" s="104" t="s">
        <v>1935</v>
      </c>
      <c r="D212" s="105" t="s">
        <v>1936</v>
      </c>
      <c r="E212" s="106">
        <v>42614</v>
      </c>
      <c r="F212" s="106">
        <v>44628</v>
      </c>
      <c r="G212" s="107" t="s">
        <v>3515</v>
      </c>
    </row>
    <row r="213" spans="1:7" ht="15" customHeight="1" x14ac:dyDescent="0.25">
      <c r="A213" s="103" t="s">
        <v>323</v>
      </c>
      <c r="B213" s="104" t="s">
        <v>324</v>
      </c>
      <c r="C213" s="104" t="s">
        <v>1937</v>
      </c>
      <c r="D213" s="105" t="s">
        <v>1938</v>
      </c>
      <c r="E213" s="106">
        <v>42614</v>
      </c>
      <c r="F213" s="106">
        <v>44628</v>
      </c>
      <c r="G213" s="107" t="s">
        <v>3515</v>
      </c>
    </row>
    <row r="214" spans="1:7" ht="15" customHeight="1" x14ac:dyDescent="0.25">
      <c r="A214" s="103" t="s">
        <v>325</v>
      </c>
      <c r="B214" s="104" t="s">
        <v>326</v>
      </c>
      <c r="C214" s="104" t="s">
        <v>1939</v>
      </c>
      <c r="D214" s="105" t="s">
        <v>1940</v>
      </c>
      <c r="E214" s="106">
        <v>42614</v>
      </c>
      <c r="F214" s="106">
        <v>44628</v>
      </c>
      <c r="G214" s="107" t="s">
        <v>3515</v>
      </c>
    </row>
    <row r="215" spans="1:7" ht="15" customHeight="1" x14ac:dyDescent="0.25">
      <c r="A215" s="103" t="s">
        <v>327</v>
      </c>
      <c r="B215" s="104" t="s">
        <v>328</v>
      </c>
      <c r="C215" s="104" t="s">
        <v>1941</v>
      </c>
      <c r="D215" s="105" t="s">
        <v>1942</v>
      </c>
      <c r="E215" s="106">
        <v>42614</v>
      </c>
      <c r="F215" s="106">
        <v>44628</v>
      </c>
      <c r="G215" s="107" t="s">
        <v>3515</v>
      </c>
    </row>
    <row r="216" spans="1:7" ht="15" customHeight="1" x14ac:dyDescent="0.25">
      <c r="A216" s="103" t="s">
        <v>329</v>
      </c>
      <c r="B216" s="104" t="s">
        <v>330</v>
      </c>
      <c r="C216" s="104" t="s">
        <v>1943</v>
      </c>
      <c r="D216" s="105" t="s">
        <v>1944</v>
      </c>
      <c r="E216" s="106">
        <v>42614</v>
      </c>
      <c r="F216" s="106">
        <v>44628</v>
      </c>
      <c r="G216" s="107" t="s">
        <v>3515</v>
      </c>
    </row>
    <row r="217" spans="1:7" ht="15" customHeight="1" x14ac:dyDescent="0.25">
      <c r="A217" s="103" t="s">
        <v>331</v>
      </c>
      <c r="B217" s="104" t="s">
        <v>332</v>
      </c>
      <c r="C217" s="104" t="s">
        <v>1945</v>
      </c>
      <c r="D217" s="105" t="s">
        <v>1946</v>
      </c>
      <c r="E217" s="106">
        <v>42614</v>
      </c>
      <c r="F217" s="106">
        <v>44628</v>
      </c>
      <c r="G217" s="107" t="s">
        <v>3515</v>
      </c>
    </row>
    <row r="218" spans="1:7" ht="15" customHeight="1" x14ac:dyDescent="0.25">
      <c r="A218" s="103" t="s">
        <v>333</v>
      </c>
      <c r="B218" s="104" t="s">
        <v>334</v>
      </c>
      <c r="C218" s="104" t="s">
        <v>1947</v>
      </c>
      <c r="D218" s="105" t="s">
        <v>1948</v>
      </c>
      <c r="E218" s="106">
        <v>42614</v>
      </c>
      <c r="F218" s="106">
        <v>44628</v>
      </c>
      <c r="G218" s="107" t="s">
        <v>3515</v>
      </c>
    </row>
    <row r="219" spans="1:7" ht="15" customHeight="1" x14ac:dyDescent="0.25">
      <c r="A219" s="103" t="s">
        <v>335</v>
      </c>
      <c r="B219" s="104" t="s">
        <v>336</v>
      </c>
      <c r="C219" s="104" t="s">
        <v>1949</v>
      </c>
      <c r="D219" s="105" t="s">
        <v>1950</v>
      </c>
      <c r="E219" s="106">
        <v>42614</v>
      </c>
      <c r="F219" s="106">
        <v>44628</v>
      </c>
      <c r="G219" s="107" t="s">
        <v>3515</v>
      </c>
    </row>
    <row r="220" spans="1:7" ht="15" customHeight="1" x14ac:dyDescent="0.25">
      <c r="A220" s="103" t="s">
        <v>337</v>
      </c>
      <c r="B220" s="104" t="s">
        <v>338</v>
      </c>
      <c r="C220" s="104" t="s">
        <v>1951</v>
      </c>
      <c r="D220" s="105" t="s">
        <v>1952</v>
      </c>
      <c r="E220" s="106">
        <v>42614</v>
      </c>
      <c r="F220" s="106">
        <v>44628</v>
      </c>
      <c r="G220" s="107" t="s">
        <v>3515</v>
      </c>
    </row>
    <row r="221" spans="1:7" ht="15" customHeight="1" x14ac:dyDescent="0.25">
      <c r="A221" s="103" t="s">
        <v>339</v>
      </c>
      <c r="B221" s="104" t="s">
        <v>340</v>
      </c>
      <c r="C221" s="104" t="s">
        <v>1953</v>
      </c>
      <c r="D221" s="105" t="s">
        <v>1954</v>
      </c>
      <c r="E221" s="106">
        <v>42614</v>
      </c>
      <c r="F221" s="106">
        <v>44628</v>
      </c>
      <c r="G221" s="107" t="s">
        <v>3515</v>
      </c>
    </row>
    <row r="222" spans="1:7" ht="15" customHeight="1" x14ac:dyDescent="0.25">
      <c r="A222" s="103" t="s">
        <v>341</v>
      </c>
      <c r="B222" s="104" t="s">
        <v>342</v>
      </c>
      <c r="C222" s="104" t="s">
        <v>1955</v>
      </c>
      <c r="D222" s="105" t="s">
        <v>1956</v>
      </c>
      <c r="E222" s="106">
        <v>42614</v>
      </c>
      <c r="F222" s="106">
        <v>44628</v>
      </c>
      <c r="G222" s="107" t="s">
        <v>3515</v>
      </c>
    </row>
    <row r="223" spans="1:7" ht="15" customHeight="1" x14ac:dyDescent="0.25">
      <c r="A223" s="103" t="s">
        <v>343</v>
      </c>
      <c r="B223" s="104" t="s">
        <v>344</v>
      </c>
      <c r="C223" s="104" t="s">
        <v>1957</v>
      </c>
      <c r="D223" s="105" t="s">
        <v>1958</v>
      </c>
      <c r="E223" s="106">
        <v>42614</v>
      </c>
      <c r="F223" s="106">
        <v>44628</v>
      </c>
      <c r="G223" s="107" t="s">
        <v>3515</v>
      </c>
    </row>
    <row r="224" spans="1:7" ht="15" customHeight="1" x14ac:dyDescent="0.25">
      <c r="A224" s="103" t="s">
        <v>345</v>
      </c>
      <c r="B224" s="104" t="s">
        <v>346</v>
      </c>
      <c r="C224" s="104" t="s">
        <v>1959</v>
      </c>
      <c r="D224" s="105" t="s">
        <v>1960</v>
      </c>
      <c r="E224" s="106">
        <v>42614</v>
      </c>
      <c r="F224" s="106">
        <v>44628</v>
      </c>
      <c r="G224" s="107" t="s">
        <v>3515</v>
      </c>
    </row>
    <row r="225" spans="1:7" ht="15" customHeight="1" x14ac:dyDescent="0.25">
      <c r="A225" s="103" t="s">
        <v>347</v>
      </c>
      <c r="B225" s="104" t="s">
        <v>348</v>
      </c>
      <c r="C225" s="104" t="s">
        <v>1961</v>
      </c>
      <c r="D225" s="105" t="s">
        <v>1962</v>
      </c>
      <c r="E225" s="106">
        <v>42614</v>
      </c>
      <c r="F225" s="106">
        <v>44628</v>
      </c>
      <c r="G225" s="107" t="s">
        <v>3515</v>
      </c>
    </row>
    <row r="226" spans="1:7" ht="15" customHeight="1" x14ac:dyDescent="0.25">
      <c r="A226" s="103" t="s">
        <v>349</v>
      </c>
      <c r="B226" s="104" t="s">
        <v>350</v>
      </c>
      <c r="C226" s="104" t="s">
        <v>1963</v>
      </c>
      <c r="D226" s="105" t="s">
        <v>1964</v>
      </c>
      <c r="E226" s="106">
        <v>42614</v>
      </c>
      <c r="F226" s="106">
        <v>44628</v>
      </c>
      <c r="G226" s="107" t="s">
        <v>3515</v>
      </c>
    </row>
    <row r="227" spans="1:7" ht="15" customHeight="1" x14ac:dyDescent="0.25">
      <c r="A227" s="103" t="s">
        <v>351</v>
      </c>
      <c r="B227" s="104" t="s">
        <v>352</v>
      </c>
      <c r="C227" s="104" t="s">
        <v>1965</v>
      </c>
      <c r="D227" s="105" t="s">
        <v>1966</v>
      </c>
      <c r="E227" s="106">
        <v>42614</v>
      </c>
      <c r="F227" s="106">
        <v>44628</v>
      </c>
      <c r="G227" s="107" t="s">
        <v>3515</v>
      </c>
    </row>
    <row r="228" spans="1:7" ht="15" customHeight="1" x14ac:dyDescent="0.25">
      <c r="A228" s="103" t="s">
        <v>353</v>
      </c>
      <c r="B228" s="104" t="s">
        <v>354</v>
      </c>
      <c r="C228" s="104" t="s">
        <v>1967</v>
      </c>
      <c r="D228" s="105" t="s">
        <v>1968</v>
      </c>
      <c r="E228" s="106">
        <v>42614</v>
      </c>
      <c r="F228" s="106">
        <v>44628</v>
      </c>
      <c r="G228" s="107" t="s">
        <v>3515</v>
      </c>
    </row>
    <row r="229" spans="1:7" ht="15" customHeight="1" x14ac:dyDescent="0.25">
      <c r="A229" s="103" t="s">
        <v>355</v>
      </c>
      <c r="B229" s="104" t="s">
        <v>356</v>
      </c>
      <c r="C229" s="104" t="s">
        <v>1969</v>
      </c>
      <c r="D229" s="105" t="s">
        <v>1970</v>
      </c>
      <c r="E229" s="106">
        <v>42614</v>
      </c>
      <c r="F229" s="106">
        <v>44628</v>
      </c>
      <c r="G229" s="107" t="s">
        <v>3515</v>
      </c>
    </row>
    <row r="230" spans="1:7" ht="15" customHeight="1" x14ac:dyDescent="0.25">
      <c r="A230" s="103" t="s">
        <v>357</v>
      </c>
      <c r="B230" s="104" t="s">
        <v>358</v>
      </c>
      <c r="C230" s="104" t="s">
        <v>1971</v>
      </c>
      <c r="D230" s="105" t="s">
        <v>1972</v>
      </c>
      <c r="E230" s="106">
        <v>42614</v>
      </c>
      <c r="F230" s="106">
        <v>44628</v>
      </c>
      <c r="G230" s="107" t="s">
        <v>3515</v>
      </c>
    </row>
    <row r="231" spans="1:7" ht="15" customHeight="1" x14ac:dyDescent="0.25">
      <c r="A231" s="103" t="s">
        <v>359</v>
      </c>
      <c r="B231" s="104" t="s">
        <v>360</v>
      </c>
      <c r="C231" s="104" t="s">
        <v>1973</v>
      </c>
      <c r="D231" s="105" t="s">
        <v>1974</v>
      </c>
      <c r="E231" s="106">
        <v>42614</v>
      </c>
      <c r="F231" s="106">
        <v>44628</v>
      </c>
      <c r="G231" s="107" t="s">
        <v>3515</v>
      </c>
    </row>
    <row r="232" spans="1:7" ht="15" customHeight="1" x14ac:dyDescent="0.25">
      <c r="A232" s="103" t="s">
        <v>361</v>
      </c>
      <c r="B232" s="104" t="s">
        <v>362</v>
      </c>
      <c r="C232" s="104" t="s">
        <v>1975</v>
      </c>
      <c r="D232" s="105" t="s">
        <v>1976</v>
      </c>
      <c r="E232" s="106">
        <v>42614</v>
      </c>
      <c r="F232" s="106">
        <v>44628</v>
      </c>
      <c r="G232" s="107" t="s">
        <v>3515</v>
      </c>
    </row>
    <row r="233" spans="1:7" ht="15" customHeight="1" x14ac:dyDescent="0.25">
      <c r="A233" s="103" t="s">
        <v>363</v>
      </c>
      <c r="B233" s="104" t="s">
        <v>364</v>
      </c>
      <c r="C233" s="104" t="s">
        <v>1977</v>
      </c>
      <c r="D233" s="105" t="s">
        <v>1978</v>
      </c>
      <c r="E233" s="106">
        <v>42614</v>
      </c>
      <c r="F233" s="106">
        <v>44628</v>
      </c>
      <c r="G233" s="107" t="s">
        <v>3515</v>
      </c>
    </row>
    <row r="234" spans="1:7" ht="15" customHeight="1" x14ac:dyDescent="0.25">
      <c r="A234" s="103" t="s">
        <v>365</v>
      </c>
      <c r="B234" s="104" t="s">
        <v>366</v>
      </c>
      <c r="C234" s="104" t="s">
        <v>1979</v>
      </c>
      <c r="D234" s="105" t="s">
        <v>1978</v>
      </c>
      <c r="E234" s="106">
        <v>42614</v>
      </c>
      <c r="F234" s="106">
        <v>44628</v>
      </c>
      <c r="G234" s="107" t="s">
        <v>3515</v>
      </c>
    </row>
    <row r="235" spans="1:7" ht="15" customHeight="1" x14ac:dyDescent="0.25">
      <c r="A235" s="103" t="s">
        <v>374</v>
      </c>
      <c r="B235" s="104" t="s">
        <v>59</v>
      </c>
      <c r="C235" s="104" t="s">
        <v>1518</v>
      </c>
      <c r="D235" s="105" t="s">
        <v>1987</v>
      </c>
      <c r="E235" s="106">
        <v>42614</v>
      </c>
      <c r="F235" s="106">
        <v>44628</v>
      </c>
      <c r="G235" s="107" t="s">
        <v>3515</v>
      </c>
    </row>
    <row r="236" spans="1:7" ht="15" customHeight="1" x14ac:dyDescent="0.25">
      <c r="A236" s="103" t="s">
        <v>375</v>
      </c>
      <c r="B236" s="104" t="s">
        <v>61</v>
      </c>
      <c r="C236" s="104" t="s">
        <v>1988</v>
      </c>
      <c r="D236" s="105" t="s">
        <v>1989</v>
      </c>
      <c r="E236" s="106">
        <v>42614</v>
      </c>
      <c r="F236" s="106">
        <v>44628</v>
      </c>
      <c r="G236" s="107" t="s">
        <v>3515</v>
      </c>
    </row>
    <row r="237" spans="1:7" ht="15" customHeight="1" x14ac:dyDescent="0.25">
      <c r="A237" s="103" t="s">
        <v>376</v>
      </c>
      <c r="B237" s="104" t="s">
        <v>63</v>
      </c>
      <c r="C237" s="104" t="s">
        <v>1990</v>
      </c>
      <c r="D237" s="105" t="s">
        <v>1991</v>
      </c>
      <c r="E237" s="106">
        <v>42614</v>
      </c>
      <c r="F237" s="106">
        <v>44628</v>
      </c>
      <c r="G237" s="107" t="s">
        <v>3515</v>
      </c>
    </row>
    <row r="238" spans="1:7" ht="15" customHeight="1" x14ac:dyDescent="0.25">
      <c r="A238" s="103" t="s">
        <v>377</v>
      </c>
      <c r="B238" s="104" t="s">
        <v>65</v>
      </c>
      <c r="C238" s="104" t="s">
        <v>1992</v>
      </c>
      <c r="D238" s="105" t="s">
        <v>1993</v>
      </c>
      <c r="E238" s="106">
        <v>42614</v>
      </c>
      <c r="F238" s="106">
        <v>44628</v>
      </c>
      <c r="G238" s="107" t="s">
        <v>3515</v>
      </c>
    </row>
    <row r="239" spans="1:7" ht="15" customHeight="1" x14ac:dyDescent="0.25">
      <c r="A239" s="103" t="s">
        <v>378</v>
      </c>
      <c r="B239" s="104" t="s">
        <v>379</v>
      </c>
      <c r="C239" s="104" t="s">
        <v>1994</v>
      </c>
      <c r="D239" s="105" t="s">
        <v>1995</v>
      </c>
      <c r="E239" s="106">
        <v>42614</v>
      </c>
      <c r="F239" s="106">
        <v>44628</v>
      </c>
      <c r="G239" s="107" t="s">
        <v>3515</v>
      </c>
    </row>
    <row r="240" spans="1:7" ht="15" customHeight="1" x14ac:dyDescent="0.25">
      <c r="A240" s="103" t="s">
        <v>380</v>
      </c>
      <c r="B240" s="104" t="s">
        <v>381</v>
      </c>
      <c r="C240" s="104" t="s">
        <v>1996</v>
      </c>
      <c r="D240" s="105" t="s">
        <v>1997</v>
      </c>
      <c r="E240" s="106">
        <v>42614</v>
      </c>
      <c r="F240" s="106">
        <v>44628</v>
      </c>
      <c r="G240" s="107" t="s">
        <v>3515</v>
      </c>
    </row>
    <row r="241" spans="1:7" ht="15" customHeight="1" x14ac:dyDescent="0.25">
      <c r="A241" s="103" t="s">
        <v>382</v>
      </c>
      <c r="B241" s="104" t="s">
        <v>383</v>
      </c>
      <c r="C241" s="104" t="s">
        <v>1998</v>
      </c>
      <c r="D241" s="105" t="s">
        <v>1999</v>
      </c>
      <c r="E241" s="106">
        <v>42614</v>
      </c>
      <c r="F241" s="106">
        <v>44628</v>
      </c>
      <c r="G241" s="107" t="s">
        <v>3515</v>
      </c>
    </row>
    <row r="242" spans="1:7" ht="15" customHeight="1" x14ac:dyDescent="0.25">
      <c r="A242" s="103" t="s">
        <v>384</v>
      </c>
      <c r="B242" s="104" t="s">
        <v>385</v>
      </c>
      <c r="C242" s="104" t="s">
        <v>2000</v>
      </c>
      <c r="D242" s="105" t="s">
        <v>2001</v>
      </c>
      <c r="E242" s="106">
        <v>42614</v>
      </c>
      <c r="F242" s="106">
        <v>44628</v>
      </c>
      <c r="G242" s="107" t="s">
        <v>3515</v>
      </c>
    </row>
    <row r="243" spans="1:7" ht="15" customHeight="1" x14ac:dyDescent="0.25">
      <c r="A243" s="103" t="s">
        <v>386</v>
      </c>
      <c r="B243" s="104" t="s">
        <v>387</v>
      </c>
      <c r="C243" s="104" t="s">
        <v>2002</v>
      </c>
      <c r="D243" s="105" t="s">
        <v>2003</v>
      </c>
      <c r="E243" s="106">
        <v>42614</v>
      </c>
      <c r="F243" s="106">
        <v>44628</v>
      </c>
      <c r="G243" s="107" t="s">
        <v>3515</v>
      </c>
    </row>
    <row r="244" spans="1:7" ht="15" customHeight="1" x14ac:dyDescent="0.25">
      <c r="A244" s="103" t="s">
        <v>388</v>
      </c>
      <c r="B244" s="104" t="s">
        <v>389</v>
      </c>
      <c r="C244" s="104" t="s">
        <v>2004</v>
      </c>
      <c r="D244" s="105" t="s">
        <v>2005</v>
      </c>
      <c r="E244" s="106">
        <v>42614</v>
      </c>
      <c r="F244" s="106">
        <v>44628</v>
      </c>
      <c r="G244" s="107" t="s">
        <v>3515</v>
      </c>
    </row>
    <row r="245" spans="1:7" ht="15" customHeight="1" x14ac:dyDescent="0.25">
      <c r="A245" s="103" t="s">
        <v>390</v>
      </c>
      <c r="B245" s="104" t="s">
        <v>391</v>
      </c>
      <c r="C245" s="104" t="s">
        <v>2006</v>
      </c>
      <c r="D245" s="105" t="s">
        <v>2007</v>
      </c>
      <c r="E245" s="106">
        <v>42614</v>
      </c>
      <c r="F245" s="106">
        <v>44628</v>
      </c>
      <c r="G245" s="107" t="s">
        <v>3515</v>
      </c>
    </row>
    <row r="246" spans="1:7" ht="15" customHeight="1" x14ac:dyDescent="0.25">
      <c r="A246" s="103" t="s">
        <v>392</v>
      </c>
      <c r="B246" s="104" t="s">
        <v>393</v>
      </c>
      <c r="C246" s="104" t="s">
        <v>2008</v>
      </c>
      <c r="D246" s="105" t="s">
        <v>2009</v>
      </c>
      <c r="E246" s="106">
        <v>42614</v>
      </c>
      <c r="F246" s="106">
        <v>44628</v>
      </c>
      <c r="G246" s="107" t="s">
        <v>3515</v>
      </c>
    </row>
    <row r="247" spans="1:7" ht="15" customHeight="1" x14ac:dyDescent="0.25">
      <c r="A247" s="103" t="s">
        <v>394</v>
      </c>
      <c r="B247" s="104" t="s">
        <v>395</v>
      </c>
      <c r="C247" s="104" t="s">
        <v>2010</v>
      </c>
      <c r="D247" s="105" t="s">
        <v>2011</v>
      </c>
      <c r="E247" s="106">
        <v>42614</v>
      </c>
      <c r="F247" s="106">
        <v>44628</v>
      </c>
      <c r="G247" s="107" t="s">
        <v>3515</v>
      </c>
    </row>
    <row r="248" spans="1:7" ht="15" customHeight="1" x14ac:dyDescent="0.25">
      <c r="A248" s="103" t="s">
        <v>396</v>
      </c>
      <c r="B248" s="104" t="s">
        <v>397</v>
      </c>
      <c r="C248" s="104" t="s">
        <v>2012</v>
      </c>
      <c r="D248" s="105" t="s">
        <v>2013</v>
      </c>
      <c r="E248" s="106">
        <v>42614</v>
      </c>
      <c r="F248" s="106">
        <v>44628</v>
      </c>
      <c r="G248" s="107" t="s">
        <v>3515</v>
      </c>
    </row>
    <row r="249" spans="1:7" ht="15" customHeight="1" x14ac:dyDescent="0.25">
      <c r="A249" s="103" t="s">
        <v>398</v>
      </c>
      <c r="B249" s="104" t="s">
        <v>399</v>
      </c>
      <c r="C249" s="104" t="s">
        <v>2014</v>
      </c>
      <c r="D249" s="105" t="s">
        <v>2015</v>
      </c>
      <c r="E249" s="106">
        <v>42614</v>
      </c>
      <c r="F249" s="106">
        <v>44628</v>
      </c>
      <c r="G249" s="107" t="s">
        <v>3515</v>
      </c>
    </row>
    <row r="250" spans="1:7" ht="15" customHeight="1" x14ac:dyDescent="0.25">
      <c r="A250" s="103" t="s">
        <v>400</v>
      </c>
      <c r="B250" s="104" t="s">
        <v>401</v>
      </c>
      <c r="C250" s="104" t="s">
        <v>2016</v>
      </c>
      <c r="D250" s="105" t="s">
        <v>2017</v>
      </c>
      <c r="E250" s="106">
        <v>42614</v>
      </c>
      <c r="F250" s="106">
        <v>44628</v>
      </c>
      <c r="G250" s="107" t="s">
        <v>3515</v>
      </c>
    </row>
    <row r="251" spans="1:7" ht="15" customHeight="1" x14ac:dyDescent="0.25">
      <c r="A251" s="103" t="s">
        <v>402</v>
      </c>
      <c r="B251" s="104" t="s">
        <v>403</v>
      </c>
      <c r="C251" s="104" t="s">
        <v>2018</v>
      </c>
      <c r="D251" s="105" t="s">
        <v>2019</v>
      </c>
      <c r="E251" s="106">
        <v>42614</v>
      </c>
      <c r="F251" s="106">
        <v>44628</v>
      </c>
      <c r="G251" s="107" t="s">
        <v>3515</v>
      </c>
    </row>
    <row r="252" spans="1:7" ht="15" customHeight="1" x14ac:dyDescent="0.25">
      <c r="A252" s="103" t="s">
        <v>404</v>
      </c>
      <c r="B252" s="104" t="s">
        <v>405</v>
      </c>
      <c r="C252" s="104" t="s">
        <v>2020</v>
      </c>
      <c r="D252" s="105" t="s">
        <v>2021</v>
      </c>
      <c r="E252" s="106">
        <v>42614</v>
      </c>
      <c r="F252" s="106">
        <v>44628</v>
      </c>
      <c r="G252" s="107" t="s">
        <v>3515</v>
      </c>
    </row>
    <row r="253" spans="1:7" ht="15" customHeight="1" x14ac:dyDescent="0.25">
      <c r="A253" s="103" t="s">
        <v>406</v>
      </c>
      <c r="B253" s="104" t="s">
        <v>407</v>
      </c>
      <c r="C253" s="104" t="s">
        <v>2022</v>
      </c>
      <c r="D253" s="105" t="s">
        <v>2023</v>
      </c>
      <c r="E253" s="106">
        <v>42614</v>
      </c>
      <c r="F253" s="106">
        <v>44628</v>
      </c>
      <c r="G253" s="107" t="s">
        <v>3515</v>
      </c>
    </row>
    <row r="254" spans="1:7" ht="15" customHeight="1" x14ac:dyDescent="0.25">
      <c r="A254" s="103" t="s">
        <v>408</v>
      </c>
      <c r="B254" s="104" t="s">
        <v>409</v>
      </c>
      <c r="C254" s="104" t="s">
        <v>2024</v>
      </c>
      <c r="D254" s="105" t="s">
        <v>2025</v>
      </c>
      <c r="E254" s="106">
        <v>42614</v>
      </c>
      <c r="F254" s="106">
        <v>44628</v>
      </c>
      <c r="G254" s="107" t="s">
        <v>3515</v>
      </c>
    </row>
    <row r="255" spans="1:7" ht="15" customHeight="1" x14ac:dyDescent="0.25">
      <c r="A255" s="103" t="s">
        <v>410</v>
      </c>
      <c r="B255" s="104" t="s">
        <v>411</v>
      </c>
      <c r="C255" s="104" t="s">
        <v>2026</v>
      </c>
      <c r="D255" s="105" t="s">
        <v>2027</v>
      </c>
      <c r="E255" s="106">
        <v>42614</v>
      </c>
      <c r="F255" s="106">
        <v>44628</v>
      </c>
      <c r="G255" s="107" t="s">
        <v>3515</v>
      </c>
    </row>
    <row r="256" spans="1:7" ht="15" customHeight="1" x14ac:dyDescent="0.25">
      <c r="A256" s="103" t="s">
        <v>412</v>
      </c>
      <c r="B256" s="104" t="s">
        <v>413</v>
      </c>
      <c r="C256" s="104" t="s">
        <v>2028</v>
      </c>
      <c r="D256" s="105" t="s">
        <v>2029</v>
      </c>
      <c r="E256" s="106">
        <v>42614</v>
      </c>
      <c r="F256" s="106">
        <v>44628</v>
      </c>
      <c r="G256" s="107" t="s">
        <v>3515</v>
      </c>
    </row>
    <row r="257" spans="1:7" ht="15" customHeight="1" x14ac:dyDescent="0.25">
      <c r="A257" s="103" t="s">
        <v>414</v>
      </c>
      <c r="B257" s="104" t="s">
        <v>415</v>
      </c>
      <c r="C257" s="104" t="s">
        <v>2030</v>
      </c>
      <c r="D257" s="105" t="s">
        <v>2031</v>
      </c>
      <c r="E257" s="106">
        <v>42614</v>
      </c>
      <c r="F257" s="106">
        <v>44628</v>
      </c>
      <c r="G257" s="107" t="s">
        <v>3515</v>
      </c>
    </row>
    <row r="258" spans="1:7" ht="15" customHeight="1" x14ac:dyDescent="0.25">
      <c r="A258" s="103" t="s">
        <v>416</v>
      </c>
      <c r="B258" s="104" t="s">
        <v>417</v>
      </c>
      <c r="C258" s="104" t="s">
        <v>2032</v>
      </c>
      <c r="D258" s="105" t="s">
        <v>2033</v>
      </c>
      <c r="E258" s="106">
        <v>42614</v>
      </c>
      <c r="F258" s="106">
        <v>44628</v>
      </c>
      <c r="G258" s="107" t="s">
        <v>3515</v>
      </c>
    </row>
    <row r="259" spans="1:7" ht="15" customHeight="1" x14ac:dyDescent="0.25">
      <c r="A259" s="103" t="s">
        <v>418</v>
      </c>
      <c r="B259" s="104" t="s">
        <v>419</v>
      </c>
      <c r="C259" s="104" t="s">
        <v>2034</v>
      </c>
      <c r="D259" s="105" t="s">
        <v>2035</v>
      </c>
      <c r="E259" s="106">
        <v>42614</v>
      </c>
      <c r="F259" s="106">
        <v>44628</v>
      </c>
      <c r="G259" s="107" t="s">
        <v>3515</v>
      </c>
    </row>
    <row r="260" spans="1:7" ht="15" customHeight="1" x14ac:dyDescent="0.25">
      <c r="A260" s="103" t="s">
        <v>420</v>
      </c>
      <c r="B260" s="104" t="s">
        <v>421</v>
      </c>
      <c r="C260" s="104" t="s">
        <v>2036</v>
      </c>
      <c r="D260" s="105" t="s">
        <v>2037</v>
      </c>
      <c r="E260" s="106">
        <v>42614</v>
      </c>
      <c r="F260" s="106">
        <v>44628</v>
      </c>
      <c r="G260" s="107" t="s">
        <v>3515</v>
      </c>
    </row>
    <row r="261" spans="1:7" ht="15" customHeight="1" x14ac:dyDescent="0.25">
      <c r="A261" s="103" t="s">
        <v>422</v>
      </c>
      <c r="B261" s="104" t="s">
        <v>423</v>
      </c>
      <c r="C261" s="104" t="s">
        <v>2038</v>
      </c>
      <c r="D261" s="105" t="s">
        <v>2039</v>
      </c>
      <c r="E261" s="106">
        <v>42614</v>
      </c>
      <c r="F261" s="106">
        <v>44628</v>
      </c>
      <c r="G261" s="107" t="s">
        <v>3515</v>
      </c>
    </row>
    <row r="262" spans="1:7" ht="15" customHeight="1" x14ac:dyDescent="0.25">
      <c r="A262" s="103" t="s">
        <v>424</v>
      </c>
      <c r="B262" s="104" t="s">
        <v>425</v>
      </c>
      <c r="C262" s="104" t="s">
        <v>2040</v>
      </c>
      <c r="D262" s="105" t="s">
        <v>2041</v>
      </c>
      <c r="E262" s="106">
        <v>42614</v>
      </c>
      <c r="F262" s="106">
        <v>44628</v>
      </c>
      <c r="G262" s="107" t="s">
        <v>3515</v>
      </c>
    </row>
    <row r="263" spans="1:7" ht="15" customHeight="1" x14ac:dyDescent="0.25">
      <c r="A263" s="103" t="s">
        <v>426</v>
      </c>
      <c r="B263" s="104" t="s">
        <v>427</v>
      </c>
      <c r="C263" s="104" t="s">
        <v>2042</v>
      </c>
      <c r="D263" s="105" t="s">
        <v>2043</v>
      </c>
      <c r="E263" s="106">
        <v>42614</v>
      </c>
      <c r="F263" s="106">
        <v>44628</v>
      </c>
      <c r="G263" s="107" t="s">
        <v>3515</v>
      </c>
    </row>
    <row r="264" spans="1:7" ht="15" customHeight="1" x14ac:dyDescent="0.25">
      <c r="A264" s="103" t="s">
        <v>428</v>
      </c>
      <c r="B264" s="104" t="s">
        <v>429</v>
      </c>
      <c r="C264" s="104" t="s">
        <v>2044</v>
      </c>
      <c r="D264" s="105" t="s">
        <v>2045</v>
      </c>
      <c r="E264" s="106">
        <v>42614</v>
      </c>
      <c r="F264" s="106">
        <v>44628</v>
      </c>
      <c r="G264" s="107" t="s">
        <v>3515</v>
      </c>
    </row>
    <row r="265" spans="1:7" ht="15" customHeight="1" x14ac:dyDescent="0.25">
      <c r="A265" s="103" t="s">
        <v>430</v>
      </c>
      <c r="B265" s="104" t="s">
        <v>431</v>
      </c>
      <c r="C265" s="104" t="s">
        <v>2046</v>
      </c>
      <c r="D265" s="105" t="s">
        <v>2047</v>
      </c>
      <c r="E265" s="106">
        <v>42614</v>
      </c>
      <c r="F265" s="106">
        <v>44628</v>
      </c>
      <c r="G265" s="107" t="s">
        <v>3515</v>
      </c>
    </row>
    <row r="266" spans="1:7" ht="15" customHeight="1" x14ac:dyDescent="0.25">
      <c r="A266" s="103" t="s">
        <v>432</v>
      </c>
      <c r="B266" s="104" t="s">
        <v>433</v>
      </c>
      <c r="C266" s="104" t="s">
        <v>2048</v>
      </c>
      <c r="D266" s="105" t="s">
        <v>2049</v>
      </c>
      <c r="E266" s="106">
        <v>42614</v>
      </c>
      <c r="F266" s="106">
        <v>44628</v>
      </c>
      <c r="G266" s="107" t="s">
        <v>3515</v>
      </c>
    </row>
    <row r="267" spans="1:7" ht="15" customHeight="1" x14ac:dyDescent="0.25">
      <c r="A267" s="103" t="s">
        <v>434</v>
      </c>
      <c r="B267" s="104" t="s">
        <v>435</v>
      </c>
      <c r="C267" s="104" t="s">
        <v>2050</v>
      </c>
      <c r="D267" s="105" t="s">
        <v>2051</v>
      </c>
      <c r="E267" s="106">
        <v>42614</v>
      </c>
      <c r="F267" s="106">
        <v>44628</v>
      </c>
      <c r="G267" s="107" t="s">
        <v>3515</v>
      </c>
    </row>
    <row r="268" spans="1:7" ht="15" customHeight="1" x14ac:dyDescent="0.25">
      <c r="A268" s="103" t="s">
        <v>436</v>
      </c>
      <c r="B268" s="104" t="s">
        <v>437</v>
      </c>
      <c r="C268" s="104" t="s">
        <v>2052</v>
      </c>
      <c r="D268" s="105" t="s">
        <v>2053</v>
      </c>
      <c r="E268" s="106">
        <v>42614</v>
      </c>
      <c r="F268" s="106">
        <v>44628</v>
      </c>
      <c r="G268" s="107" t="s">
        <v>3515</v>
      </c>
    </row>
    <row r="269" spans="1:7" ht="15" customHeight="1" x14ac:dyDescent="0.25">
      <c r="A269" s="103" t="s">
        <v>438</v>
      </c>
      <c r="B269" s="104" t="s">
        <v>439</v>
      </c>
      <c r="C269" s="104" t="s">
        <v>2054</v>
      </c>
      <c r="D269" s="105" t="s">
        <v>2055</v>
      </c>
      <c r="E269" s="106">
        <v>42614</v>
      </c>
      <c r="F269" s="106">
        <v>44628</v>
      </c>
      <c r="G269" s="107" t="s">
        <v>3515</v>
      </c>
    </row>
    <row r="270" spans="1:7" ht="15" customHeight="1" x14ac:dyDescent="0.25">
      <c r="A270" s="103" t="s">
        <v>440</v>
      </c>
      <c r="B270" s="104" t="s">
        <v>441</v>
      </c>
      <c r="C270" s="104" t="s">
        <v>2056</v>
      </c>
      <c r="D270" s="105" t="s">
        <v>2057</v>
      </c>
      <c r="E270" s="106">
        <v>42614</v>
      </c>
      <c r="F270" s="106">
        <v>44628</v>
      </c>
      <c r="G270" s="107" t="s">
        <v>3515</v>
      </c>
    </row>
    <row r="271" spans="1:7" ht="15" customHeight="1" x14ac:dyDescent="0.25">
      <c r="A271" s="103" t="s">
        <v>442</v>
      </c>
      <c r="B271" s="104" t="s">
        <v>443</v>
      </c>
      <c r="C271" s="104" t="s">
        <v>2058</v>
      </c>
      <c r="D271" s="105" t="s">
        <v>2059</v>
      </c>
      <c r="E271" s="106">
        <v>42614</v>
      </c>
      <c r="F271" s="106">
        <v>44628</v>
      </c>
      <c r="G271" s="107" t="s">
        <v>3515</v>
      </c>
    </row>
    <row r="272" spans="1:7" ht="15" customHeight="1" x14ac:dyDescent="0.25">
      <c r="A272" s="103" t="s">
        <v>444</v>
      </c>
      <c r="B272" s="104" t="s">
        <v>445</v>
      </c>
      <c r="C272" s="104" t="s">
        <v>2060</v>
      </c>
      <c r="D272" s="105" t="s">
        <v>2061</v>
      </c>
      <c r="E272" s="106">
        <v>42614</v>
      </c>
      <c r="F272" s="106">
        <v>44628</v>
      </c>
      <c r="G272" s="107" t="s">
        <v>3515</v>
      </c>
    </row>
    <row r="273" spans="1:7" ht="15" customHeight="1" x14ac:dyDescent="0.25">
      <c r="A273" s="103" t="s">
        <v>446</v>
      </c>
      <c r="B273" s="104" t="s">
        <v>447</v>
      </c>
      <c r="C273" s="104" t="s">
        <v>2062</v>
      </c>
      <c r="D273" s="105" t="s">
        <v>2063</v>
      </c>
      <c r="E273" s="106">
        <v>42614</v>
      </c>
      <c r="F273" s="106">
        <v>44628</v>
      </c>
      <c r="G273" s="107" t="s">
        <v>3515</v>
      </c>
    </row>
    <row r="274" spans="1:7" ht="15" customHeight="1" x14ac:dyDescent="0.25">
      <c r="A274" s="103" t="s">
        <v>448</v>
      </c>
      <c r="B274" s="104" t="s">
        <v>449</v>
      </c>
      <c r="C274" s="104" t="s">
        <v>2064</v>
      </c>
      <c r="D274" s="105" t="s">
        <v>2065</v>
      </c>
      <c r="E274" s="106">
        <v>42614</v>
      </c>
      <c r="F274" s="106">
        <v>44628</v>
      </c>
      <c r="G274" s="107" t="s">
        <v>3515</v>
      </c>
    </row>
    <row r="275" spans="1:7" ht="15" customHeight="1" x14ac:dyDescent="0.25">
      <c r="A275" s="103" t="s">
        <v>450</v>
      </c>
      <c r="B275" s="104" t="s">
        <v>451</v>
      </c>
      <c r="C275" s="104" t="s">
        <v>2066</v>
      </c>
      <c r="D275" s="105" t="s">
        <v>2067</v>
      </c>
      <c r="E275" s="106">
        <v>42614</v>
      </c>
      <c r="F275" s="106">
        <v>44628</v>
      </c>
      <c r="G275" s="107" t="s">
        <v>3515</v>
      </c>
    </row>
    <row r="276" spans="1:7" ht="15" customHeight="1" x14ac:dyDescent="0.25">
      <c r="A276" s="103" t="s">
        <v>453</v>
      </c>
      <c r="B276" s="104" t="s">
        <v>454</v>
      </c>
      <c r="C276" s="104" t="s">
        <v>2068</v>
      </c>
      <c r="D276" s="105" t="s">
        <v>2069</v>
      </c>
      <c r="E276" s="106">
        <v>42614</v>
      </c>
      <c r="F276" s="106">
        <v>44628</v>
      </c>
      <c r="G276" s="107" t="s">
        <v>3515</v>
      </c>
    </row>
    <row r="277" spans="1:7" ht="15" customHeight="1" x14ac:dyDescent="0.25">
      <c r="A277" s="103" t="s">
        <v>452</v>
      </c>
      <c r="B277" s="104" t="s">
        <v>366</v>
      </c>
      <c r="C277" s="104" t="s">
        <v>366</v>
      </c>
      <c r="D277" s="105" t="s">
        <v>2070</v>
      </c>
      <c r="E277" s="106">
        <v>42614</v>
      </c>
      <c r="F277" s="106">
        <v>44628</v>
      </c>
      <c r="G277" s="107" t="s">
        <v>3515</v>
      </c>
    </row>
    <row r="278" spans="1:7" ht="15" customHeight="1" x14ac:dyDescent="0.25">
      <c r="A278" s="103" t="s">
        <v>455</v>
      </c>
      <c r="B278" s="104" t="s">
        <v>1627</v>
      </c>
      <c r="C278" s="104" t="s">
        <v>1628</v>
      </c>
      <c r="D278" s="105" t="s">
        <v>2071</v>
      </c>
      <c r="E278" s="106">
        <v>42614</v>
      </c>
      <c r="F278" s="106">
        <v>44628</v>
      </c>
      <c r="G278" s="107" t="s">
        <v>3515</v>
      </c>
    </row>
    <row r="279" spans="1:7" ht="15" customHeight="1" x14ac:dyDescent="0.25">
      <c r="A279" s="103" t="s">
        <v>456</v>
      </c>
      <c r="B279" s="104" t="s">
        <v>1630</v>
      </c>
      <c r="C279" s="104" t="s">
        <v>1631</v>
      </c>
      <c r="D279" s="105" t="s">
        <v>2072</v>
      </c>
      <c r="E279" s="106">
        <v>42614</v>
      </c>
      <c r="F279" s="106">
        <v>44628</v>
      </c>
      <c r="G279" s="107" t="s">
        <v>3515</v>
      </c>
    </row>
    <row r="280" spans="1:7" ht="15" customHeight="1" x14ac:dyDescent="0.25">
      <c r="A280" s="103" t="s">
        <v>457</v>
      </c>
      <c r="B280" s="104" t="s">
        <v>1633</v>
      </c>
      <c r="C280" s="104" t="s">
        <v>1634</v>
      </c>
      <c r="D280" s="105" t="s">
        <v>2073</v>
      </c>
      <c r="E280" s="106">
        <v>42614</v>
      </c>
      <c r="F280" s="106">
        <v>44628</v>
      </c>
      <c r="G280" s="107" t="s">
        <v>3515</v>
      </c>
    </row>
    <row r="281" spans="1:7" ht="15" customHeight="1" x14ac:dyDescent="0.25">
      <c r="A281" s="103" t="s">
        <v>458</v>
      </c>
      <c r="B281" s="104" t="s">
        <v>1636</v>
      </c>
      <c r="C281" s="104" t="s">
        <v>1637</v>
      </c>
      <c r="D281" s="105" t="s">
        <v>2074</v>
      </c>
      <c r="E281" s="106">
        <v>42614</v>
      </c>
      <c r="F281" s="106">
        <v>44628</v>
      </c>
      <c r="G281" s="107" t="s">
        <v>3515</v>
      </c>
    </row>
    <row r="282" spans="1:7" ht="15" customHeight="1" x14ac:dyDescent="0.25">
      <c r="A282" s="103" t="s">
        <v>459</v>
      </c>
      <c r="B282" s="104" t="s">
        <v>1639</v>
      </c>
      <c r="C282" s="104" t="s">
        <v>1640</v>
      </c>
      <c r="D282" s="105" t="s">
        <v>2075</v>
      </c>
      <c r="E282" s="106">
        <v>42614</v>
      </c>
      <c r="F282" s="106">
        <v>44628</v>
      </c>
      <c r="G282" s="107" t="s">
        <v>3515</v>
      </c>
    </row>
    <row r="283" spans="1:7" ht="15" customHeight="1" x14ac:dyDescent="0.25">
      <c r="A283" s="103" t="s">
        <v>460</v>
      </c>
      <c r="B283" s="104" t="s">
        <v>1642</v>
      </c>
      <c r="C283" s="104" t="s">
        <v>1643</v>
      </c>
      <c r="D283" s="105" t="s">
        <v>2076</v>
      </c>
      <c r="E283" s="106">
        <v>42614</v>
      </c>
      <c r="F283" s="106">
        <v>44628</v>
      </c>
      <c r="G283" s="107" t="s">
        <v>3515</v>
      </c>
    </row>
    <row r="284" spans="1:7" ht="15" customHeight="1" x14ac:dyDescent="0.25">
      <c r="A284" s="103" t="s">
        <v>461</v>
      </c>
      <c r="B284" s="104" t="s">
        <v>1645</v>
      </c>
      <c r="C284" s="104" t="s">
        <v>1646</v>
      </c>
      <c r="D284" s="105" t="s">
        <v>2077</v>
      </c>
      <c r="E284" s="106">
        <v>42614</v>
      </c>
      <c r="F284" s="106">
        <v>44628</v>
      </c>
      <c r="G284" s="107" t="s">
        <v>3515</v>
      </c>
    </row>
    <row r="285" spans="1:7" ht="15" customHeight="1" x14ac:dyDescent="0.25">
      <c r="A285" s="103" t="s">
        <v>462</v>
      </c>
      <c r="B285" s="104" t="s">
        <v>1648</v>
      </c>
      <c r="C285" s="104" t="s">
        <v>1649</v>
      </c>
      <c r="D285" s="105" t="s">
        <v>2078</v>
      </c>
      <c r="E285" s="106">
        <v>42614</v>
      </c>
      <c r="F285" s="106">
        <v>44628</v>
      </c>
      <c r="G285" s="107" t="s">
        <v>3515</v>
      </c>
    </row>
    <row r="286" spans="1:7" ht="15" customHeight="1" x14ac:dyDescent="0.25">
      <c r="A286" s="103" t="s">
        <v>463</v>
      </c>
      <c r="B286" s="104" t="s">
        <v>1651</v>
      </c>
      <c r="C286" s="104" t="s">
        <v>1652</v>
      </c>
      <c r="D286" s="105" t="s">
        <v>2079</v>
      </c>
      <c r="E286" s="106">
        <v>42614</v>
      </c>
      <c r="F286" s="106">
        <v>44628</v>
      </c>
      <c r="G286" s="107" t="s">
        <v>3515</v>
      </c>
    </row>
    <row r="287" spans="1:7" ht="15" customHeight="1" x14ac:dyDescent="0.25">
      <c r="A287" s="103" t="s">
        <v>464</v>
      </c>
      <c r="B287" s="104" t="s">
        <v>1654</v>
      </c>
      <c r="C287" s="104" t="s">
        <v>1655</v>
      </c>
      <c r="D287" s="105" t="s">
        <v>2080</v>
      </c>
      <c r="E287" s="106">
        <v>42614</v>
      </c>
      <c r="F287" s="106">
        <v>44628</v>
      </c>
      <c r="G287" s="107" t="s">
        <v>3515</v>
      </c>
    </row>
    <row r="288" spans="1:7" ht="15" customHeight="1" x14ac:dyDescent="0.25">
      <c r="A288" s="103" t="s">
        <v>465</v>
      </c>
      <c r="B288" s="104" t="s">
        <v>1657</v>
      </c>
      <c r="C288" s="104" t="s">
        <v>1658</v>
      </c>
      <c r="D288" s="105" t="s">
        <v>2081</v>
      </c>
      <c r="E288" s="106">
        <v>42614</v>
      </c>
      <c r="F288" s="106">
        <v>44628</v>
      </c>
      <c r="G288" s="107" t="s">
        <v>3515</v>
      </c>
    </row>
    <row r="289" spans="1:7" ht="15" customHeight="1" x14ac:dyDescent="0.25">
      <c r="A289" s="103" t="s">
        <v>466</v>
      </c>
      <c r="B289" s="104" t="s">
        <v>1660</v>
      </c>
      <c r="C289" s="104" t="s">
        <v>1661</v>
      </c>
      <c r="D289" s="105" t="s">
        <v>2082</v>
      </c>
      <c r="E289" s="106">
        <v>42614</v>
      </c>
      <c r="F289" s="106">
        <v>44628</v>
      </c>
      <c r="G289" s="107" t="s">
        <v>3515</v>
      </c>
    </row>
    <row r="290" spans="1:7" ht="15" customHeight="1" x14ac:dyDescent="0.25">
      <c r="A290" s="103" t="s">
        <v>467</v>
      </c>
      <c r="B290" s="104" t="s">
        <v>1663</v>
      </c>
      <c r="C290" s="104" t="s">
        <v>1664</v>
      </c>
      <c r="D290" s="105" t="s">
        <v>2083</v>
      </c>
      <c r="E290" s="106">
        <v>42614</v>
      </c>
      <c r="F290" s="106">
        <v>44628</v>
      </c>
      <c r="G290" s="107" t="s">
        <v>3515</v>
      </c>
    </row>
    <row r="291" spans="1:7" ht="15" customHeight="1" x14ac:dyDescent="0.25">
      <c r="A291" s="103" t="s">
        <v>468</v>
      </c>
      <c r="B291" s="104" t="s">
        <v>1666</v>
      </c>
      <c r="C291" s="104" t="s">
        <v>1667</v>
      </c>
      <c r="D291" s="105" t="s">
        <v>2084</v>
      </c>
      <c r="E291" s="106">
        <v>42614</v>
      </c>
      <c r="F291" s="106">
        <v>44628</v>
      </c>
      <c r="G291" s="107" t="s">
        <v>3515</v>
      </c>
    </row>
    <row r="292" spans="1:7" ht="15" customHeight="1" x14ac:dyDescent="0.25">
      <c r="A292" s="103" t="s">
        <v>469</v>
      </c>
      <c r="B292" s="104" t="s">
        <v>1669</v>
      </c>
      <c r="C292" s="104" t="s">
        <v>1670</v>
      </c>
      <c r="D292" s="105" t="s">
        <v>2085</v>
      </c>
      <c r="E292" s="106">
        <v>42614</v>
      </c>
      <c r="F292" s="106">
        <v>44628</v>
      </c>
      <c r="G292" s="107" t="s">
        <v>3515</v>
      </c>
    </row>
    <row r="293" spans="1:7" ht="15" customHeight="1" x14ac:dyDescent="0.25">
      <c r="A293" s="103" t="s">
        <v>470</v>
      </c>
      <c r="B293" s="104" t="s">
        <v>1672</v>
      </c>
      <c r="C293" s="104" t="s">
        <v>1673</v>
      </c>
      <c r="D293" s="105" t="s">
        <v>2086</v>
      </c>
      <c r="E293" s="106">
        <v>42614</v>
      </c>
      <c r="F293" s="106">
        <v>44628</v>
      </c>
      <c r="G293" s="107" t="s">
        <v>3515</v>
      </c>
    </row>
    <row r="294" spans="1:7" ht="15" customHeight="1" x14ac:dyDescent="0.25">
      <c r="A294" s="103" t="s">
        <v>471</v>
      </c>
      <c r="B294" s="104" t="s">
        <v>1675</v>
      </c>
      <c r="C294" s="104" t="s">
        <v>1676</v>
      </c>
      <c r="D294" s="105" t="s">
        <v>2087</v>
      </c>
      <c r="E294" s="106">
        <v>42614</v>
      </c>
      <c r="F294" s="106">
        <v>44628</v>
      </c>
      <c r="G294" s="107" t="s">
        <v>3515</v>
      </c>
    </row>
    <row r="295" spans="1:7" ht="15" customHeight="1" x14ac:dyDescent="0.25">
      <c r="A295" s="103" t="s">
        <v>472</v>
      </c>
      <c r="B295" s="104" t="s">
        <v>1678</v>
      </c>
      <c r="C295" s="104" t="s">
        <v>1679</v>
      </c>
      <c r="D295" s="105" t="s">
        <v>2088</v>
      </c>
      <c r="E295" s="106">
        <v>42614</v>
      </c>
      <c r="F295" s="106">
        <v>44628</v>
      </c>
      <c r="G295" s="107" t="s">
        <v>3515</v>
      </c>
    </row>
    <row r="296" spans="1:7" ht="15" customHeight="1" x14ac:dyDescent="0.25">
      <c r="A296" s="103" t="s">
        <v>473</v>
      </c>
      <c r="B296" s="104" t="s">
        <v>1681</v>
      </c>
      <c r="C296" s="104" t="s">
        <v>1682</v>
      </c>
      <c r="D296" s="105" t="s">
        <v>2089</v>
      </c>
      <c r="E296" s="106">
        <v>42614</v>
      </c>
      <c r="F296" s="106">
        <v>44628</v>
      </c>
      <c r="G296" s="107" t="s">
        <v>3515</v>
      </c>
    </row>
    <row r="297" spans="1:7" ht="15" customHeight="1" x14ac:dyDescent="0.25">
      <c r="A297" s="103" t="s">
        <v>474</v>
      </c>
      <c r="B297" s="104" t="s">
        <v>1684</v>
      </c>
      <c r="C297" s="104" t="s">
        <v>1685</v>
      </c>
      <c r="D297" s="105" t="s">
        <v>2090</v>
      </c>
      <c r="E297" s="106">
        <v>42614</v>
      </c>
      <c r="F297" s="106">
        <v>44628</v>
      </c>
      <c r="G297" s="107" t="s">
        <v>3515</v>
      </c>
    </row>
    <row r="298" spans="1:7" ht="15" customHeight="1" x14ac:dyDescent="0.25">
      <c r="A298" s="103" t="s">
        <v>475</v>
      </c>
      <c r="B298" s="104" t="s">
        <v>1687</v>
      </c>
      <c r="C298" s="104" t="s">
        <v>1688</v>
      </c>
      <c r="D298" s="105" t="s">
        <v>2091</v>
      </c>
      <c r="E298" s="106">
        <v>42614</v>
      </c>
      <c r="F298" s="106">
        <v>44628</v>
      </c>
      <c r="G298" s="107" t="s">
        <v>3515</v>
      </c>
    </row>
    <row r="299" spans="1:7" ht="15" customHeight="1" x14ac:dyDescent="0.25">
      <c r="A299" s="103" t="s">
        <v>476</v>
      </c>
      <c r="B299" s="104" t="s">
        <v>1690</v>
      </c>
      <c r="C299" s="104" t="s">
        <v>1691</v>
      </c>
      <c r="D299" s="105" t="s">
        <v>2092</v>
      </c>
      <c r="E299" s="106">
        <v>42614</v>
      </c>
      <c r="F299" s="106">
        <v>44628</v>
      </c>
      <c r="G299" s="107" t="s">
        <v>3515</v>
      </c>
    </row>
    <row r="300" spans="1:7" ht="15" customHeight="1" x14ac:dyDescent="0.25">
      <c r="A300" s="103" t="s">
        <v>477</v>
      </c>
      <c r="B300" s="104" t="s">
        <v>1693</v>
      </c>
      <c r="C300" s="104" t="s">
        <v>1694</v>
      </c>
      <c r="D300" s="105" t="s">
        <v>2093</v>
      </c>
      <c r="E300" s="106">
        <v>42614</v>
      </c>
      <c r="F300" s="106">
        <v>44628</v>
      </c>
      <c r="G300" s="107" t="s">
        <v>3515</v>
      </c>
    </row>
    <row r="301" spans="1:7" ht="15" customHeight="1" x14ac:dyDescent="0.25">
      <c r="A301" s="103" t="s">
        <v>478</v>
      </c>
      <c r="B301" s="104" t="s">
        <v>1696</v>
      </c>
      <c r="C301" s="104" t="s">
        <v>1697</v>
      </c>
      <c r="D301" s="105" t="s">
        <v>2094</v>
      </c>
      <c r="E301" s="106">
        <v>42614</v>
      </c>
      <c r="F301" s="106">
        <v>44628</v>
      </c>
      <c r="G301" s="107" t="s">
        <v>3515</v>
      </c>
    </row>
    <row r="302" spans="1:7" ht="15" customHeight="1" x14ac:dyDescent="0.25">
      <c r="A302" s="103" t="s">
        <v>479</v>
      </c>
      <c r="B302" s="104" t="s">
        <v>1699</v>
      </c>
      <c r="C302" s="104" t="s">
        <v>1700</v>
      </c>
      <c r="D302" s="105" t="s">
        <v>2095</v>
      </c>
      <c r="E302" s="106">
        <v>42614</v>
      </c>
      <c r="F302" s="106">
        <v>44628</v>
      </c>
      <c r="G302" s="107" t="s">
        <v>3515</v>
      </c>
    </row>
    <row r="303" spans="1:7" ht="15" customHeight="1" x14ac:dyDescent="0.25">
      <c r="A303" s="103" t="s">
        <v>480</v>
      </c>
      <c r="B303" s="104" t="s">
        <v>1702</v>
      </c>
      <c r="C303" s="104" t="s">
        <v>1703</v>
      </c>
      <c r="D303" s="105" t="s">
        <v>2096</v>
      </c>
      <c r="E303" s="106">
        <v>42614</v>
      </c>
      <c r="F303" s="106">
        <v>44628</v>
      </c>
      <c r="G303" s="107" t="s">
        <v>3515</v>
      </c>
    </row>
    <row r="304" spans="1:7" ht="15" customHeight="1" x14ac:dyDescent="0.25">
      <c r="A304" s="103" t="s">
        <v>481</v>
      </c>
      <c r="B304" s="104" t="s">
        <v>1705</v>
      </c>
      <c r="C304" s="104" t="s">
        <v>1706</v>
      </c>
      <c r="D304" s="105" t="s">
        <v>2097</v>
      </c>
      <c r="E304" s="106">
        <v>42614</v>
      </c>
      <c r="F304" s="106">
        <v>44628</v>
      </c>
      <c r="G304" s="107" t="s">
        <v>3515</v>
      </c>
    </row>
    <row r="305" spans="1:7" ht="15" customHeight="1" x14ac:dyDescent="0.25">
      <c r="A305" s="103" t="s">
        <v>482</v>
      </c>
      <c r="B305" s="104" t="s">
        <v>1708</v>
      </c>
      <c r="C305" s="104" t="s">
        <v>1709</v>
      </c>
      <c r="D305" s="105" t="s">
        <v>2098</v>
      </c>
      <c r="E305" s="106">
        <v>42614</v>
      </c>
      <c r="F305" s="106">
        <v>44628</v>
      </c>
      <c r="G305" s="107" t="s">
        <v>3515</v>
      </c>
    </row>
    <row r="306" spans="1:7" ht="15" customHeight="1" x14ac:dyDescent="0.25">
      <c r="A306" s="103" t="s">
        <v>483</v>
      </c>
      <c r="B306" s="104" t="s">
        <v>1711</v>
      </c>
      <c r="C306" s="104" t="s">
        <v>1712</v>
      </c>
      <c r="D306" s="105" t="s">
        <v>2099</v>
      </c>
      <c r="E306" s="106">
        <v>42614</v>
      </c>
      <c r="F306" s="106">
        <v>44628</v>
      </c>
      <c r="G306" s="107" t="s">
        <v>3515</v>
      </c>
    </row>
    <row r="307" spans="1:7" ht="15" customHeight="1" x14ac:dyDescent="0.25">
      <c r="A307" s="103" t="s">
        <v>484</v>
      </c>
      <c r="B307" s="104" t="s">
        <v>1714</v>
      </c>
      <c r="C307" s="104" t="s">
        <v>1715</v>
      </c>
      <c r="D307" s="105" t="s">
        <v>2100</v>
      </c>
      <c r="E307" s="106">
        <v>42614</v>
      </c>
      <c r="F307" s="106">
        <v>44628</v>
      </c>
      <c r="G307" s="107" t="s">
        <v>3515</v>
      </c>
    </row>
    <row r="308" spans="1:7" ht="15" customHeight="1" x14ac:dyDescent="0.25">
      <c r="A308" s="103" t="s">
        <v>485</v>
      </c>
      <c r="B308" s="104" t="s">
        <v>1717</v>
      </c>
      <c r="C308" s="104" t="s">
        <v>1718</v>
      </c>
      <c r="D308" s="105" t="s">
        <v>2101</v>
      </c>
      <c r="E308" s="106">
        <v>42614</v>
      </c>
      <c r="F308" s="106">
        <v>44628</v>
      </c>
      <c r="G308" s="107" t="s">
        <v>3515</v>
      </c>
    </row>
    <row r="309" spans="1:7" ht="15" customHeight="1" x14ac:dyDescent="0.25">
      <c r="A309" s="103" t="s">
        <v>486</v>
      </c>
      <c r="B309" s="104" t="s">
        <v>1720</v>
      </c>
      <c r="C309" s="104" t="s">
        <v>1721</v>
      </c>
      <c r="D309" s="105" t="s">
        <v>2102</v>
      </c>
      <c r="E309" s="106">
        <v>42614</v>
      </c>
      <c r="F309" s="106">
        <v>44628</v>
      </c>
      <c r="G309" s="107" t="s">
        <v>3515</v>
      </c>
    </row>
    <row r="310" spans="1:7" ht="15" customHeight="1" x14ac:dyDescent="0.25">
      <c r="A310" s="103" t="s">
        <v>487</v>
      </c>
      <c r="B310" s="104" t="s">
        <v>1723</v>
      </c>
      <c r="C310" s="104" t="s">
        <v>1724</v>
      </c>
      <c r="D310" s="105" t="s">
        <v>2103</v>
      </c>
      <c r="E310" s="106">
        <v>42614</v>
      </c>
      <c r="F310" s="106">
        <v>44628</v>
      </c>
      <c r="G310" s="107" t="s">
        <v>3515</v>
      </c>
    </row>
    <row r="311" spans="1:7" ht="15" customHeight="1" x14ac:dyDescent="0.25">
      <c r="A311" s="103" t="s">
        <v>488</v>
      </c>
      <c r="B311" s="104" t="s">
        <v>1726</v>
      </c>
      <c r="C311" s="104" t="s">
        <v>1727</v>
      </c>
      <c r="D311" s="105" t="s">
        <v>2104</v>
      </c>
      <c r="E311" s="106">
        <v>42614</v>
      </c>
      <c r="F311" s="106">
        <v>44628</v>
      </c>
      <c r="G311" s="107" t="s">
        <v>3515</v>
      </c>
    </row>
    <row r="312" spans="1:7" ht="15" customHeight="1" x14ac:dyDescent="0.25">
      <c r="A312" s="103" t="s">
        <v>489</v>
      </c>
      <c r="B312" s="104" t="s">
        <v>1729</v>
      </c>
      <c r="C312" s="104" t="s">
        <v>1730</v>
      </c>
      <c r="D312" s="105" t="s">
        <v>2105</v>
      </c>
      <c r="E312" s="106">
        <v>42614</v>
      </c>
      <c r="F312" s="106">
        <v>44628</v>
      </c>
      <c r="G312" s="107" t="s">
        <v>3515</v>
      </c>
    </row>
    <row r="313" spans="1:7" ht="15" customHeight="1" x14ac:dyDescent="0.25">
      <c r="A313" s="103" t="s">
        <v>490</v>
      </c>
      <c r="B313" s="104" t="s">
        <v>1732</v>
      </c>
      <c r="C313" s="104" t="s">
        <v>1733</v>
      </c>
      <c r="D313" s="105" t="s">
        <v>2106</v>
      </c>
      <c r="E313" s="106">
        <v>42614</v>
      </c>
      <c r="F313" s="106">
        <v>44628</v>
      </c>
      <c r="G313" s="107" t="s">
        <v>3515</v>
      </c>
    </row>
    <row r="314" spans="1:7" ht="15" customHeight="1" x14ac:dyDescent="0.25">
      <c r="A314" s="103" t="s">
        <v>491</v>
      </c>
      <c r="B314" s="104" t="s">
        <v>1735</v>
      </c>
      <c r="C314" s="104" t="s">
        <v>1736</v>
      </c>
      <c r="D314" s="105" t="s">
        <v>2107</v>
      </c>
      <c r="E314" s="106">
        <v>42614</v>
      </c>
      <c r="F314" s="106">
        <v>44628</v>
      </c>
      <c r="G314" s="107" t="s">
        <v>3515</v>
      </c>
    </row>
    <row r="315" spans="1:7" ht="15" customHeight="1" x14ac:dyDescent="0.25">
      <c r="A315" s="103" t="s">
        <v>492</v>
      </c>
      <c r="B315" s="104" t="s">
        <v>1738</v>
      </c>
      <c r="C315" s="104" t="s">
        <v>1739</v>
      </c>
      <c r="D315" s="105" t="s">
        <v>2108</v>
      </c>
      <c r="E315" s="106">
        <v>42614</v>
      </c>
      <c r="F315" s="106">
        <v>44628</v>
      </c>
      <c r="G315" s="107" t="s">
        <v>3515</v>
      </c>
    </row>
    <row r="316" spans="1:7" ht="15" customHeight="1" x14ac:dyDescent="0.25">
      <c r="A316" s="103" t="s">
        <v>493</v>
      </c>
      <c r="B316" s="104" t="s">
        <v>1741</v>
      </c>
      <c r="C316" s="104" t="s">
        <v>1742</v>
      </c>
      <c r="D316" s="105" t="s">
        <v>2109</v>
      </c>
      <c r="E316" s="106">
        <v>42614</v>
      </c>
      <c r="F316" s="106">
        <v>44628</v>
      </c>
      <c r="G316" s="107" t="s">
        <v>3515</v>
      </c>
    </row>
    <row r="317" spans="1:7" ht="15" customHeight="1" x14ac:dyDescent="0.25">
      <c r="A317" s="103" t="s">
        <v>494</v>
      </c>
      <c r="B317" s="104" t="s">
        <v>195</v>
      </c>
      <c r="C317" s="104" t="s">
        <v>1744</v>
      </c>
      <c r="D317" s="105" t="s">
        <v>2110</v>
      </c>
      <c r="E317" s="106">
        <v>42614</v>
      </c>
      <c r="F317" s="106">
        <v>44628</v>
      </c>
      <c r="G317" s="107" t="s">
        <v>3515</v>
      </c>
    </row>
    <row r="318" spans="1:7" ht="15" customHeight="1" x14ac:dyDescent="0.25">
      <c r="A318" s="103" t="s">
        <v>495</v>
      </c>
      <c r="B318" s="104" t="s">
        <v>1746</v>
      </c>
      <c r="C318" s="104" t="s">
        <v>1877</v>
      </c>
      <c r="D318" s="105" t="s">
        <v>2071</v>
      </c>
      <c r="E318" s="106">
        <v>42614</v>
      </c>
      <c r="F318" s="106">
        <v>44628</v>
      </c>
      <c r="G318" s="107" t="s">
        <v>3515</v>
      </c>
    </row>
    <row r="319" spans="1:7" ht="15" customHeight="1" x14ac:dyDescent="0.25">
      <c r="A319" s="103" t="s">
        <v>496</v>
      </c>
      <c r="B319" s="104" t="s">
        <v>1748</v>
      </c>
      <c r="C319" s="104" t="s">
        <v>1879</v>
      </c>
      <c r="D319" s="105" t="s">
        <v>2072</v>
      </c>
      <c r="E319" s="106">
        <v>42614</v>
      </c>
      <c r="F319" s="106">
        <v>44628</v>
      </c>
      <c r="G319" s="107" t="s">
        <v>3515</v>
      </c>
    </row>
    <row r="320" spans="1:7" ht="15" customHeight="1" x14ac:dyDescent="0.25">
      <c r="A320" s="103" t="s">
        <v>497</v>
      </c>
      <c r="B320" s="104" t="s">
        <v>1750</v>
      </c>
      <c r="C320" s="104" t="s">
        <v>1881</v>
      </c>
      <c r="D320" s="105" t="s">
        <v>2073</v>
      </c>
      <c r="E320" s="106">
        <v>42614</v>
      </c>
      <c r="F320" s="106">
        <v>44628</v>
      </c>
      <c r="G320" s="107" t="s">
        <v>3515</v>
      </c>
    </row>
    <row r="321" spans="1:7" ht="15" customHeight="1" x14ac:dyDescent="0.25">
      <c r="A321" s="103" t="s">
        <v>498</v>
      </c>
      <c r="B321" s="104" t="s">
        <v>1752</v>
      </c>
      <c r="C321" s="104" t="s">
        <v>1883</v>
      </c>
      <c r="D321" s="105" t="s">
        <v>2074</v>
      </c>
      <c r="E321" s="106">
        <v>42614</v>
      </c>
      <c r="F321" s="106">
        <v>44628</v>
      </c>
      <c r="G321" s="107" t="s">
        <v>3515</v>
      </c>
    </row>
    <row r="322" spans="1:7" ht="15" customHeight="1" x14ac:dyDescent="0.25">
      <c r="A322" s="103" t="s">
        <v>499</v>
      </c>
      <c r="B322" s="104" t="s">
        <v>1754</v>
      </c>
      <c r="C322" s="104" t="s">
        <v>1885</v>
      </c>
      <c r="D322" s="105" t="s">
        <v>2075</v>
      </c>
      <c r="E322" s="106">
        <v>42614</v>
      </c>
      <c r="F322" s="106">
        <v>44628</v>
      </c>
      <c r="G322" s="107" t="s">
        <v>3515</v>
      </c>
    </row>
    <row r="323" spans="1:7" ht="15" customHeight="1" x14ac:dyDescent="0.25">
      <c r="A323" s="103" t="s">
        <v>500</v>
      </c>
      <c r="B323" s="104" t="s">
        <v>1756</v>
      </c>
      <c r="C323" s="104" t="s">
        <v>1887</v>
      </c>
      <c r="D323" s="105" t="s">
        <v>2076</v>
      </c>
      <c r="E323" s="106">
        <v>42614</v>
      </c>
      <c r="F323" s="106">
        <v>44628</v>
      </c>
      <c r="G323" s="107" t="s">
        <v>3515</v>
      </c>
    </row>
    <row r="324" spans="1:7" ht="15" customHeight="1" x14ac:dyDescent="0.25">
      <c r="A324" s="103" t="s">
        <v>501</v>
      </c>
      <c r="B324" s="104" t="s">
        <v>1758</v>
      </c>
      <c r="C324" s="104" t="s">
        <v>1889</v>
      </c>
      <c r="D324" s="105" t="s">
        <v>2077</v>
      </c>
      <c r="E324" s="106">
        <v>42614</v>
      </c>
      <c r="F324" s="106">
        <v>44628</v>
      </c>
      <c r="G324" s="107" t="s">
        <v>3515</v>
      </c>
    </row>
    <row r="325" spans="1:7" ht="15" customHeight="1" x14ac:dyDescent="0.25">
      <c r="A325" s="103" t="s">
        <v>502</v>
      </c>
      <c r="B325" s="104" t="s">
        <v>1760</v>
      </c>
      <c r="C325" s="104" t="s">
        <v>1891</v>
      </c>
      <c r="D325" s="105" t="s">
        <v>2078</v>
      </c>
      <c r="E325" s="106">
        <v>42614</v>
      </c>
      <c r="F325" s="106">
        <v>44628</v>
      </c>
      <c r="G325" s="107" t="s">
        <v>3515</v>
      </c>
    </row>
    <row r="326" spans="1:7" ht="15" customHeight="1" x14ac:dyDescent="0.25">
      <c r="A326" s="103" t="s">
        <v>503</v>
      </c>
      <c r="B326" s="104" t="s">
        <v>1762</v>
      </c>
      <c r="C326" s="104" t="s">
        <v>1893</v>
      </c>
      <c r="D326" s="105" t="s">
        <v>2079</v>
      </c>
      <c r="E326" s="106">
        <v>42614</v>
      </c>
      <c r="F326" s="106">
        <v>44628</v>
      </c>
      <c r="G326" s="107" t="s">
        <v>3515</v>
      </c>
    </row>
    <row r="327" spans="1:7" ht="15" customHeight="1" x14ac:dyDescent="0.25">
      <c r="A327" s="103" t="s">
        <v>504</v>
      </c>
      <c r="B327" s="104" t="s">
        <v>1764</v>
      </c>
      <c r="C327" s="104" t="s">
        <v>1895</v>
      </c>
      <c r="D327" s="105" t="s">
        <v>2080</v>
      </c>
      <c r="E327" s="106">
        <v>42614</v>
      </c>
      <c r="F327" s="106">
        <v>44628</v>
      </c>
      <c r="G327" s="107" t="s">
        <v>3515</v>
      </c>
    </row>
    <row r="328" spans="1:7" ht="15" customHeight="1" x14ac:dyDescent="0.25">
      <c r="A328" s="103" t="s">
        <v>505</v>
      </c>
      <c r="B328" s="104" t="s">
        <v>1766</v>
      </c>
      <c r="C328" s="104" t="s">
        <v>1897</v>
      </c>
      <c r="D328" s="105" t="s">
        <v>2081</v>
      </c>
      <c r="E328" s="106">
        <v>42614</v>
      </c>
      <c r="F328" s="106">
        <v>44628</v>
      </c>
      <c r="G328" s="107" t="s">
        <v>3515</v>
      </c>
    </row>
    <row r="329" spans="1:7" ht="15" customHeight="1" x14ac:dyDescent="0.25">
      <c r="A329" s="103" t="s">
        <v>506</v>
      </c>
      <c r="B329" s="104" t="s">
        <v>1768</v>
      </c>
      <c r="C329" s="104" t="s">
        <v>1899</v>
      </c>
      <c r="D329" s="105" t="s">
        <v>2082</v>
      </c>
      <c r="E329" s="106">
        <v>42614</v>
      </c>
      <c r="F329" s="106">
        <v>44628</v>
      </c>
      <c r="G329" s="107" t="s">
        <v>3515</v>
      </c>
    </row>
    <row r="330" spans="1:7" ht="15" customHeight="1" x14ac:dyDescent="0.25">
      <c r="A330" s="103" t="s">
        <v>507</v>
      </c>
      <c r="B330" s="104" t="s">
        <v>1770</v>
      </c>
      <c r="C330" s="104" t="s">
        <v>1901</v>
      </c>
      <c r="D330" s="105" t="s">
        <v>2083</v>
      </c>
      <c r="E330" s="106">
        <v>42614</v>
      </c>
      <c r="F330" s="106">
        <v>44628</v>
      </c>
      <c r="G330" s="107" t="s">
        <v>3515</v>
      </c>
    </row>
    <row r="331" spans="1:7" ht="15" customHeight="1" x14ac:dyDescent="0.25">
      <c r="A331" s="103" t="s">
        <v>508</v>
      </c>
      <c r="B331" s="104" t="s">
        <v>1772</v>
      </c>
      <c r="C331" s="104" t="s">
        <v>1903</v>
      </c>
      <c r="D331" s="105" t="s">
        <v>2084</v>
      </c>
      <c r="E331" s="106">
        <v>42614</v>
      </c>
      <c r="F331" s="106">
        <v>44628</v>
      </c>
      <c r="G331" s="107" t="s">
        <v>3515</v>
      </c>
    </row>
    <row r="332" spans="1:7" ht="15" customHeight="1" x14ac:dyDescent="0.25">
      <c r="A332" s="103" t="s">
        <v>509</v>
      </c>
      <c r="B332" s="104" t="s">
        <v>1774</v>
      </c>
      <c r="C332" s="104" t="s">
        <v>1905</v>
      </c>
      <c r="D332" s="105" t="s">
        <v>2085</v>
      </c>
      <c r="E332" s="106">
        <v>42614</v>
      </c>
      <c r="F332" s="106">
        <v>44628</v>
      </c>
      <c r="G332" s="107" t="s">
        <v>3515</v>
      </c>
    </row>
    <row r="333" spans="1:7" ht="15" customHeight="1" x14ac:dyDescent="0.25">
      <c r="A333" s="103" t="s">
        <v>510</v>
      </c>
      <c r="B333" s="104" t="s">
        <v>1776</v>
      </c>
      <c r="C333" s="104" t="s">
        <v>1907</v>
      </c>
      <c r="D333" s="105" t="s">
        <v>2086</v>
      </c>
      <c r="E333" s="106">
        <v>42614</v>
      </c>
      <c r="F333" s="106">
        <v>44628</v>
      </c>
      <c r="G333" s="107" t="s">
        <v>3515</v>
      </c>
    </row>
    <row r="334" spans="1:7" ht="15" customHeight="1" x14ac:dyDescent="0.25">
      <c r="A334" s="103" t="s">
        <v>511</v>
      </c>
      <c r="B334" s="104" t="s">
        <v>1778</v>
      </c>
      <c r="C334" s="104" t="s">
        <v>1909</v>
      </c>
      <c r="D334" s="105" t="s">
        <v>2087</v>
      </c>
      <c r="E334" s="106">
        <v>42614</v>
      </c>
      <c r="F334" s="106">
        <v>44628</v>
      </c>
      <c r="G334" s="107" t="s">
        <v>3515</v>
      </c>
    </row>
    <row r="335" spans="1:7" ht="15" customHeight="1" x14ac:dyDescent="0.25">
      <c r="A335" s="103" t="s">
        <v>512</v>
      </c>
      <c r="B335" s="104" t="s">
        <v>1780</v>
      </c>
      <c r="C335" s="104" t="s">
        <v>1911</v>
      </c>
      <c r="D335" s="105" t="s">
        <v>2088</v>
      </c>
      <c r="E335" s="106">
        <v>42614</v>
      </c>
      <c r="F335" s="106">
        <v>44628</v>
      </c>
      <c r="G335" s="107" t="s">
        <v>3515</v>
      </c>
    </row>
    <row r="336" spans="1:7" ht="15" customHeight="1" x14ac:dyDescent="0.25">
      <c r="A336" s="103" t="s">
        <v>513</v>
      </c>
      <c r="B336" s="104" t="s">
        <v>1782</v>
      </c>
      <c r="C336" s="104" t="s">
        <v>1913</v>
      </c>
      <c r="D336" s="105" t="s">
        <v>2089</v>
      </c>
      <c r="E336" s="106">
        <v>42614</v>
      </c>
      <c r="F336" s="106">
        <v>44628</v>
      </c>
      <c r="G336" s="107" t="s">
        <v>3515</v>
      </c>
    </row>
    <row r="337" spans="1:7" ht="15" customHeight="1" x14ac:dyDescent="0.25">
      <c r="A337" s="103" t="s">
        <v>514</v>
      </c>
      <c r="B337" s="104" t="s">
        <v>1784</v>
      </c>
      <c r="C337" s="104" t="s">
        <v>1915</v>
      </c>
      <c r="D337" s="105" t="s">
        <v>2090</v>
      </c>
      <c r="E337" s="106">
        <v>42614</v>
      </c>
      <c r="F337" s="106">
        <v>44628</v>
      </c>
      <c r="G337" s="107" t="s">
        <v>3515</v>
      </c>
    </row>
    <row r="338" spans="1:7" ht="15" customHeight="1" x14ac:dyDescent="0.25">
      <c r="A338" s="103" t="s">
        <v>515</v>
      </c>
      <c r="B338" s="104" t="s">
        <v>1786</v>
      </c>
      <c r="C338" s="104" t="s">
        <v>1917</v>
      </c>
      <c r="D338" s="105" t="s">
        <v>2091</v>
      </c>
      <c r="E338" s="106">
        <v>42614</v>
      </c>
      <c r="F338" s="106">
        <v>44628</v>
      </c>
      <c r="G338" s="107" t="s">
        <v>3515</v>
      </c>
    </row>
    <row r="339" spans="1:7" ht="15" customHeight="1" x14ac:dyDescent="0.25">
      <c r="A339" s="103" t="s">
        <v>516</v>
      </c>
      <c r="B339" s="104" t="s">
        <v>1788</v>
      </c>
      <c r="C339" s="104" t="s">
        <v>1919</v>
      </c>
      <c r="D339" s="105" t="s">
        <v>2092</v>
      </c>
      <c r="E339" s="106">
        <v>42614</v>
      </c>
      <c r="F339" s="106">
        <v>44628</v>
      </c>
      <c r="G339" s="107" t="s">
        <v>3515</v>
      </c>
    </row>
    <row r="340" spans="1:7" ht="15" customHeight="1" x14ac:dyDescent="0.25">
      <c r="A340" s="103" t="s">
        <v>517</v>
      </c>
      <c r="B340" s="104" t="s">
        <v>1790</v>
      </c>
      <c r="C340" s="104" t="s">
        <v>1921</v>
      </c>
      <c r="D340" s="105" t="s">
        <v>2093</v>
      </c>
      <c r="E340" s="106">
        <v>42614</v>
      </c>
      <c r="F340" s="106">
        <v>44628</v>
      </c>
      <c r="G340" s="107" t="s">
        <v>3515</v>
      </c>
    </row>
    <row r="341" spans="1:7" ht="15" customHeight="1" x14ac:dyDescent="0.25">
      <c r="A341" s="103" t="s">
        <v>518</v>
      </c>
      <c r="B341" s="104" t="s">
        <v>1792</v>
      </c>
      <c r="C341" s="104" t="s">
        <v>1923</v>
      </c>
      <c r="D341" s="105" t="s">
        <v>2094</v>
      </c>
      <c r="E341" s="106">
        <v>42614</v>
      </c>
      <c r="F341" s="106">
        <v>44628</v>
      </c>
      <c r="G341" s="107" t="s">
        <v>3515</v>
      </c>
    </row>
    <row r="342" spans="1:7" ht="15" customHeight="1" x14ac:dyDescent="0.25">
      <c r="A342" s="103" t="s">
        <v>519</v>
      </c>
      <c r="B342" s="104" t="s">
        <v>1794</v>
      </c>
      <c r="C342" s="104" t="s">
        <v>1925</v>
      </c>
      <c r="D342" s="105" t="s">
        <v>2095</v>
      </c>
      <c r="E342" s="106">
        <v>42614</v>
      </c>
      <c r="F342" s="106">
        <v>44628</v>
      </c>
      <c r="G342" s="107" t="s">
        <v>3515</v>
      </c>
    </row>
    <row r="343" spans="1:7" ht="15" customHeight="1" x14ac:dyDescent="0.25">
      <c r="A343" s="103" t="s">
        <v>520</v>
      </c>
      <c r="B343" s="104" t="s">
        <v>521</v>
      </c>
      <c r="C343" s="104" t="s">
        <v>1796</v>
      </c>
      <c r="D343" s="105" t="s">
        <v>2111</v>
      </c>
      <c r="E343" s="106">
        <v>42614</v>
      </c>
      <c r="F343" s="106">
        <v>44628</v>
      </c>
      <c r="G343" s="107" t="s">
        <v>3515</v>
      </c>
    </row>
    <row r="344" spans="1:7" ht="15" customHeight="1" x14ac:dyDescent="0.25">
      <c r="A344" s="103" t="s">
        <v>522</v>
      </c>
      <c r="B344" s="104" t="s">
        <v>523</v>
      </c>
      <c r="C344" s="104" t="s">
        <v>1798</v>
      </c>
      <c r="D344" s="105" t="s">
        <v>2112</v>
      </c>
      <c r="E344" s="106">
        <v>42614</v>
      </c>
      <c r="F344" s="106">
        <v>44628</v>
      </c>
      <c r="G344" s="107" t="s">
        <v>3515</v>
      </c>
    </row>
    <row r="345" spans="1:7" ht="15" customHeight="1" x14ac:dyDescent="0.25">
      <c r="A345" s="103" t="s">
        <v>524</v>
      </c>
      <c r="B345" s="104" t="s">
        <v>525</v>
      </c>
      <c r="C345" s="104" t="s">
        <v>1800</v>
      </c>
      <c r="D345" s="105" t="s">
        <v>2113</v>
      </c>
      <c r="E345" s="106">
        <v>42614</v>
      </c>
      <c r="F345" s="106">
        <v>44628</v>
      </c>
      <c r="G345" s="107" t="s">
        <v>3515</v>
      </c>
    </row>
    <row r="346" spans="1:7" ht="15" customHeight="1" x14ac:dyDescent="0.25">
      <c r="A346" s="103" t="s">
        <v>526</v>
      </c>
      <c r="B346" s="104" t="s">
        <v>527</v>
      </c>
      <c r="C346" s="104" t="s">
        <v>1802</v>
      </c>
      <c r="D346" s="105" t="s">
        <v>2114</v>
      </c>
      <c r="E346" s="106">
        <v>42614</v>
      </c>
      <c r="F346" s="106">
        <v>44628</v>
      </c>
      <c r="G346" s="107" t="s">
        <v>3515</v>
      </c>
    </row>
    <row r="347" spans="1:7" ht="15" customHeight="1" x14ac:dyDescent="0.25">
      <c r="A347" s="103" t="s">
        <v>528</v>
      </c>
      <c r="B347" s="104" t="s">
        <v>529</v>
      </c>
      <c r="C347" s="104" t="s">
        <v>1804</v>
      </c>
      <c r="D347" s="105" t="s">
        <v>2115</v>
      </c>
      <c r="E347" s="106">
        <v>42614</v>
      </c>
      <c r="F347" s="106">
        <v>44628</v>
      </c>
      <c r="G347" s="107" t="s">
        <v>3515</v>
      </c>
    </row>
    <row r="348" spans="1:7" ht="15" customHeight="1" x14ac:dyDescent="0.25">
      <c r="A348" s="103" t="s">
        <v>530</v>
      </c>
      <c r="B348" s="104" t="s">
        <v>531</v>
      </c>
      <c r="C348" s="104" t="s">
        <v>1806</v>
      </c>
      <c r="D348" s="105" t="s">
        <v>2116</v>
      </c>
      <c r="E348" s="106">
        <v>42614</v>
      </c>
      <c r="F348" s="106">
        <v>44628</v>
      </c>
      <c r="G348" s="107" t="s">
        <v>3515</v>
      </c>
    </row>
    <row r="349" spans="1:7" ht="15" customHeight="1" x14ac:dyDescent="0.25">
      <c r="A349" s="103" t="s">
        <v>532</v>
      </c>
      <c r="B349" s="104" t="s">
        <v>533</v>
      </c>
      <c r="C349" s="104" t="s">
        <v>1808</v>
      </c>
      <c r="D349" s="105" t="s">
        <v>2117</v>
      </c>
      <c r="E349" s="106">
        <v>42614</v>
      </c>
      <c r="F349" s="106">
        <v>44628</v>
      </c>
      <c r="G349" s="107" t="s">
        <v>3515</v>
      </c>
    </row>
    <row r="350" spans="1:7" ht="15" customHeight="1" x14ac:dyDescent="0.25">
      <c r="A350" s="103" t="s">
        <v>534</v>
      </c>
      <c r="B350" s="104" t="s">
        <v>535</v>
      </c>
      <c r="C350" s="104" t="s">
        <v>1810</v>
      </c>
      <c r="D350" s="105" t="s">
        <v>2118</v>
      </c>
      <c r="E350" s="106">
        <v>42614</v>
      </c>
      <c r="F350" s="106">
        <v>44628</v>
      </c>
      <c r="G350" s="107" t="s">
        <v>3515</v>
      </c>
    </row>
    <row r="351" spans="1:7" ht="15" customHeight="1" x14ac:dyDescent="0.25">
      <c r="A351" s="103" t="s">
        <v>536</v>
      </c>
      <c r="B351" s="104" t="s">
        <v>537</v>
      </c>
      <c r="C351" s="104" t="s">
        <v>1812</v>
      </c>
      <c r="D351" s="105" t="s">
        <v>2119</v>
      </c>
      <c r="E351" s="106">
        <v>42614</v>
      </c>
      <c r="F351" s="106">
        <v>44628</v>
      </c>
      <c r="G351" s="107" t="s">
        <v>3515</v>
      </c>
    </row>
    <row r="352" spans="1:7" ht="15" customHeight="1" x14ac:dyDescent="0.25">
      <c r="A352" s="103" t="s">
        <v>538</v>
      </c>
      <c r="B352" s="104" t="s">
        <v>539</v>
      </c>
      <c r="C352" s="104" t="s">
        <v>1814</v>
      </c>
      <c r="D352" s="105" t="s">
        <v>2120</v>
      </c>
      <c r="E352" s="106">
        <v>42614</v>
      </c>
      <c r="F352" s="106">
        <v>44628</v>
      </c>
      <c r="G352" s="107" t="s">
        <v>3515</v>
      </c>
    </row>
    <row r="353" spans="1:7" ht="15" customHeight="1" x14ac:dyDescent="0.25">
      <c r="A353" s="103" t="s">
        <v>540</v>
      </c>
      <c r="B353" s="104" t="s">
        <v>541</v>
      </c>
      <c r="C353" s="104" t="s">
        <v>1816</v>
      </c>
      <c r="D353" s="105" t="s">
        <v>2121</v>
      </c>
      <c r="E353" s="106">
        <v>42614</v>
      </c>
      <c r="F353" s="106">
        <v>44628</v>
      </c>
      <c r="G353" s="107" t="s">
        <v>3515</v>
      </c>
    </row>
    <row r="354" spans="1:7" ht="15" customHeight="1" x14ac:dyDescent="0.25">
      <c r="A354" s="103" t="s">
        <v>542</v>
      </c>
      <c r="B354" s="104" t="s">
        <v>543</v>
      </c>
      <c r="C354" s="104" t="s">
        <v>1818</v>
      </c>
      <c r="D354" s="105" t="s">
        <v>2122</v>
      </c>
      <c r="E354" s="106">
        <v>42614</v>
      </c>
      <c r="F354" s="106">
        <v>44628</v>
      </c>
      <c r="G354" s="107" t="s">
        <v>3515</v>
      </c>
    </row>
    <row r="355" spans="1:7" ht="15" customHeight="1" x14ac:dyDescent="0.25">
      <c r="A355" s="103" t="s">
        <v>544</v>
      </c>
      <c r="B355" s="104" t="s">
        <v>545</v>
      </c>
      <c r="C355" s="104" t="s">
        <v>1820</v>
      </c>
      <c r="D355" s="105" t="s">
        <v>2123</v>
      </c>
      <c r="E355" s="106">
        <v>42614</v>
      </c>
      <c r="F355" s="106">
        <v>44628</v>
      </c>
      <c r="G355" s="107" t="s">
        <v>3515</v>
      </c>
    </row>
    <row r="356" spans="1:7" ht="15" customHeight="1" x14ac:dyDescent="0.25">
      <c r="A356" s="103" t="s">
        <v>546</v>
      </c>
      <c r="B356" s="104" t="s">
        <v>547</v>
      </c>
      <c r="C356" s="104" t="s">
        <v>1822</v>
      </c>
      <c r="D356" s="105" t="s">
        <v>2124</v>
      </c>
      <c r="E356" s="106">
        <v>42614</v>
      </c>
      <c r="F356" s="106">
        <v>44628</v>
      </c>
      <c r="G356" s="107" t="s">
        <v>3515</v>
      </c>
    </row>
    <row r="357" spans="1:7" ht="15" customHeight="1" x14ac:dyDescent="0.25">
      <c r="A357" s="103" t="s">
        <v>548</v>
      </c>
      <c r="B357" s="104" t="s">
        <v>549</v>
      </c>
      <c r="C357" s="104" t="s">
        <v>1824</v>
      </c>
      <c r="D357" s="105" t="s">
        <v>2125</v>
      </c>
      <c r="E357" s="106">
        <v>42614</v>
      </c>
      <c r="F357" s="106">
        <v>44628</v>
      </c>
      <c r="G357" s="107" t="s">
        <v>3515</v>
      </c>
    </row>
    <row r="358" spans="1:7" ht="15" customHeight="1" x14ac:dyDescent="0.25">
      <c r="A358" s="103" t="s">
        <v>550</v>
      </c>
      <c r="B358" s="104" t="s">
        <v>551</v>
      </c>
      <c r="C358" s="104" t="s">
        <v>1826</v>
      </c>
      <c r="D358" s="105" t="s">
        <v>2126</v>
      </c>
      <c r="E358" s="106">
        <v>42614</v>
      </c>
      <c r="F358" s="106">
        <v>44628</v>
      </c>
      <c r="G358" s="107" t="s">
        <v>3515</v>
      </c>
    </row>
    <row r="359" spans="1:7" ht="15" customHeight="1" x14ac:dyDescent="0.25">
      <c r="A359" s="103" t="s">
        <v>552</v>
      </c>
      <c r="B359" s="104" t="s">
        <v>553</v>
      </c>
      <c r="C359" s="104" t="s">
        <v>1828</v>
      </c>
      <c r="D359" s="105" t="s">
        <v>2127</v>
      </c>
      <c r="E359" s="106">
        <v>42614</v>
      </c>
      <c r="F359" s="106">
        <v>44628</v>
      </c>
      <c r="G359" s="107" t="s">
        <v>3515</v>
      </c>
    </row>
    <row r="360" spans="1:7" ht="15" customHeight="1" x14ac:dyDescent="0.25">
      <c r="A360" s="103" t="s">
        <v>554</v>
      </c>
      <c r="B360" s="104" t="s">
        <v>555</v>
      </c>
      <c r="C360" s="104" t="s">
        <v>1830</v>
      </c>
      <c r="D360" s="105" t="s">
        <v>2128</v>
      </c>
      <c r="E360" s="106">
        <v>42614</v>
      </c>
      <c r="F360" s="106">
        <v>44628</v>
      </c>
      <c r="G360" s="107" t="s">
        <v>3515</v>
      </c>
    </row>
    <row r="361" spans="1:7" ht="15" customHeight="1" x14ac:dyDescent="0.25">
      <c r="A361" s="103" t="s">
        <v>556</v>
      </c>
      <c r="B361" s="104" t="s">
        <v>557</v>
      </c>
      <c r="C361" s="104" t="s">
        <v>1832</v>
      </c>
      <c r="D361" s="105" t="s">
        <v>2129</v>
      </c>
      <c r="E361" s="106">
        <v>42614</v>
      </c>
      <c r="F361" s="106">
        <v>44628</v>
      </c>
      <c r="G361" s="107" t="s">
        <v>3515</v>
      </c>
    </row>
    <row r="362" spans="1:7" ht="15" customHeight="1" x14ac:dyDescent="0.25">
      <c r="A362" s="103" t="s">
        <v>558</v>
      </c>
      <c r="B362" s="104" t="s">
        <v>559</v>
      </c>
      <c r="C362" s="104" t="s">
        <v>1834</v>
      </c>
      <c r="D362" s="105" t="s">
        <v>2130</v>
      </c>
      <c r="E362" s="106">
        <v>42614</v>
      </c>
      <c r="F362" s="106">
        <v>44628</v>
      </c>
      <c r="G362" s="107" t="s">
        <v>3515</v>
      </c>
    </row>
    <row r="363" spans="1:7" ht="15" customHeight="1" x14ac:dyDescent="0.25">
      <c r="A363" s="103" t="s">
        <v>560</v>
      </c>
      <c r="B363" s="104" t="s">
        <v>561</v>
      </c>
      <c r="C363" s="104" t="s">
        <v>1836</v>
      </c>
      <c r="D363" s="105" t="s">
        <v>2131</v>
      </c>
      <c r="E363" s="106">
        <v>42614</v>
      </c>
      <c r="F363" s="106">
        <v>44628</v>
      </c>
      <c r="G363" s="107" t="s">
        <v>3515</v>
      </c>
    </row>
    <row r="364" spans="1:7" ht="15" customHeight="1" x14ac:dyDescent="0.25">
      <c r="A364" s="103" t="s">
        <v>562</v>
      </c>
      <c r="B364" s="104" t="s">
        <v>563</v>
      </c>
      <c r="C364" s="104" t="s">
        <v>1838</v>
      </c>
      <c r="D364" s="105" t="s">
        <v>2132</v>
      </c>
      <c r="E364" s="106">
        <v>42614</v>
      </c>
      <c r="F364" s="106">
        <v>44628</v>
      </c>
      <c r="G364" s="107" t="s">
        <v>3515</v>
      </c>
    </row>
    <row r="365" spans="1:7" ht="15" customHeight="1" x14ac:dyDescent="0.25">
      <c r="A365" s="103" t="s">
        <v>564</v>
      </c>
      <c r="B365" s="104" t="s">
        <v>565</v>
      </c>
      <c r="C365" s="104" t="s">
        <v>1840</v>
      </c>
      <c r="D365" s="105" t="s">
        <v>2133</v>
      </c>
      <c r="E365" s="106">
        <v>42614</v>
      </c>
      <c r="F365" s="106">
        <v>44628</v>
      </c>
      <c r="G365" s="107" t="s">
        <v>3515</v>
      </c>
    </row>
    <row r="366" spans="1:7" ht="15" customHeight="1" x14ac:dyDescent="0.25">
      <c r="A366" s="103" t="s">
        <v>566</v>
      </c>
      <c r="B366" s="104" t="s">
        <v>567</v>
      </c>
      <c r="C366" s="104" t="s">
        <v>1842</v>
      </c>
      <c r="D366" s="105" t="s">
        <v>2134</v>
      </c>
      <c r="E366" s="106">
        <v>42614</v>
      </c>
      <c r="F366" s="106">
        <v>44628</v>
      </c>
      <c r="G366" s="107" t="s">
        <v>3515</v>
      </c>
    </row>
    <row r="367" spans="1:7" ht="15" customHeight="1" x14ac:dyDescent="0.25">
      <c r="A367" s="103" t="s">
        <v>568</v>
      </c>
      <c r="B367" s="104" t="s">
        <v>569</v>
      </c>
      <c r="C367" s="104" t="s">
        <v>1844</v>
      </c>
      <c r="D367" s="105" t="s">
        <v>2135</v>
      </c>
      <c r="E367" s="106">
        <v>42614</v>
      </c>
      <c r="F367" s="106">
        <v>44628</v>
      </c>
      <c r="G367" s="107" t="s">
        <v>3515</v>
      </c>
    </row>
    <row r="368" spans="1:7" ht="15" customHeight="1" x14ac:dyDescent="0.25">
      <c r="A368" s="103" t="s">
        <v>570</v>
      </c>
      <c r="B368" s="104" t="s">
        <v>571</v>
      </c>
      <c r="C368" s="104" t="s">
        <v>1846</v>
      </c>
      <c r="D368" s="105" t="s">
        <v>2136</v>
      </c>
      <c r="E368" s="106">
        <v>42614</v>
      </c>
      <c r="F368" s="106">
        <v>44628</v>
      </c>
      <c r="G368" s="107" t="s">
        <v>3515</v>
      </c>
    </row>
    <row r="369" spans="1:7" ht="15" customHeight="1" x14ac:dyDescent="0.25">
      <c r="A369" s="103" t="s">
        <v>572</v>
      </c>
      <c r="B369" s="104" t="s">
        <v>573</v>
      </c>
      <c r="C369" s="104" t="s">
        <v>1848</v>
      </c>
      <c r="D369" s="105" t="s">
        <v>2137</v>
      </c>
      <c r="E369" s="106">
        <v>42614</v>
      </c>
      <c r="F369" s="106">
        <v>44628</v>
      </c>
      <c r="G369" s="107" t="s">
        <v>3515</v>
      </c>
    </row>
    <row r="370" spans="1:7" ht="15" customHeight="1" x14ac:dyDescent="0.25">
      <c r="A370" s="103" t="s">
        <v>574</v>
      </c>
      <c r="B370" s="104" t="s">
        <v>575</v>
      </c>
      <c r="C370" s="104" t="s">
        <v>1850</v>
      </c>
      <c r="D370" s="105" t="s">
        <v>2138</v>
      </c>
      <c r="E370" s="106">
        <v>42614</v>
      </c>
      <c r="F370" s="106">
        <v>44628</v>
      </c>
      <c r="G370" s="107" t="s">
        <v>3515</v>
      </c>
    </row>
    <row r="371" spans="1:7" ht="15" customHeight="1" x14ac:dyDescent="0.25">
      <c r="A371" s="103" t="s">
        <v>576</v>
      </c>
      <c r="B371" s="104" t="s">
        <v>577</v>
      </c>
      <c r="C371" s="104" t="s">
        <v>1852</v>
      </c>
      <c r="D371" s="105" t="s">
        <v>2139</v>
      </c>
      <c r="E371" s="106">
        <v>42614</v>
      </c>
      <c r="F371" s="106">
        <v>44628</v>
      </c>
      <c r="G371" s="107" t="s">
        <v>3515</v>
      </c>
    </row>
    <row r="372" spans="1:7" ht="15" customHeight="1" x14ac:dyDescent="0.25">
      <c r="A372" s="103" t="s">
        <v>578</v>
      </c>
      <c r="B372" s="104" t="s">
        <v>579</v>
      </c>
      <c r="C372" s="104" t="s">
        <v>1854</v>
      </c>
      <c r="D372" s="105" t="s">
        <v>2140</v>
      </c>
      <c r="E372" s="106">
        <v>42614</v>
      </c>
      <c r="F372" s="106">
        <v>44628</v>
      </c>
      <c r="G372" s="107" t="s">
        <v>3515</v>
      </c>
    </row>
    <row r="373" spans="1:7" ht="15" customHeight="1" x14ac:dyDescent="0.25">
      <c r="A373" s="103" t="s">
        <v>580</v>
      </c>
      <c r="B373" s="104" t="s">
        <v>581</v>
      </c>
      <c r="C373" s="104" t="s">
        <v>1856</v>
      </c>
      <c r="D373" s="105" t="s">
        <v>2141</v>
      </c>
      <c r="E373" s="106">
        <v>42614</v>
      </c>
      <c r="F373" s="106">
        <v>44628</v>
      </c>
      <c r="G373" s="107" t="s">
        <v>3515</v>
      </c>
    </row>
    <row r="374" spans="1:7" ht="15" customHeight="1" x14ac:dyDescent="0.25">
      <c r="A374" s="103" t="s">
        <v>582</v>
      </c>
      <c r="B374" s="104" t="s">
        <v>583</v>
      </c>
      <c r="C374" s="104" t="s">
        <v>1858</v>
      </c>
      <c r="D374" s="105" t="s">
        <v>2142</v>
      </c>
      <c r="E374" s="106">
        <v>42614</v>
      </c>
      <c r="F374" s="106">
        <v>44628</v>
      </c>
      <c r="G374" s="107" t="s">
        <v>3515</v>
      </c>
    </row>
    <row r="375" spans="1:7" ht="15" customHeight="1" x14ac:dyDescent="0.25">
      <c r="A375" s="103" t="s">
        <v>584</v>
      </c>
      <c r="B375" s="104" t="s">
        <v>585</v>
      </c>
      <c r="C375" s="104" t="s">
        <v>1860</v>
      </c>
      <c r="D375" s="105" t="s">
        <v>2143</v>
      </c>
      <c r="E375" s="106">
        <v>42614</v>
      </c>
      <c r="F375" s="106">
        <v>44628</v>
      </c>
      <c r="G375" s="107" t="s">
        <v>3515</v>
      </c>
    </row>
    <row r="376" spans="1:7" ht="15" customHeight="1" x14ac:dyDescent="0.25">
      <c r="A376" s="103" t="s">
        <v>586</v>
      </c>
      <c r="B376" s="104" t="s">
        <v>587</v>
      </c>
      <c r="C376" s="104" t="s">
        <v>1862</v>
      </c>
      <c r="D376" s="105" t="s">
        <v>2144</v>
      </c>
      <c r="E376" s="106">
        <v>42614</v>
      </c>
      <c r="F376" s="106">
        <v>44628</v>
      </c>
      <c r="G376" s="107" t="s">
        <v>3515</v>
      </c>
    </row>
    <row r="377" spans="1:7" ht="15" customHeight="1" x14ac:dyDescent="0.25">
      <c r="A377" s="103" t="s">
        <v>588</v>
      </c>
      <c r="B377" s="104" t="s">
        <v>589</v>
      </c>
      <c r="C377" s="104" t="s">
        <v>1864</v>
      </c>
      <c r="D377" s="105" t="s">
        <v>2145</v>
      </c>
      <c r="E377" s="106">
        <v>42614</v>
      </c>
      <c r="F377" s="106">
        <v>44628</v>
      </c>
      <c r="G377" s="107" t="s">
        <v>3515</v>
      </c>
    </row>
    <row r="378" spans="1:7" ht="15" customHeight="1" x14ac:dyDescent="0.25">
      <c r="A378" s="103" t="s">
        <v>590</v>
      </c>
      <c r="B378" s="104" t="s">
        <v>591</v>
      </c>
      <c r="C378" s="104" t="s">
        <v>1866</v>
      </c>
      <c r="D378" s="105" t="s">
        <v>2146</v>
      </c>
      <c r="E378" s="106">
        <v>42614</v>
      </c>
      <c r="F378" s="106">
        <v>44628</v>
      </c>
      <c r="G378" s="107" t="s">
        <v>3515</v>
      </c>
    </row>
    <row r="379" spans="1:7" ht="15" customHeight="1" x14ac:dyDescent="0.25">
      <c r="A379" s="103" t="s">
        <v>592</v>
      </c>
      <c r="B379" s="104" t="s">
        <v>593</v>
      </c>
      <c r="C379" s="104" t="s">
        <v>1868</v>
      </c>
      <c r="D379" s="105" t="s">
        <v>2147</v>
      </c>
      <c r="E379" s="106">
        <v>42614</v>
      </c>
      <c r="F379" s="106">
        <v>44628</v>
      </c>
      <c r="G379" s="107" t="s">
        <v>3515</v>
      </c>
    </row>
    <row r="380" spans="1:7" ht="15" customHeight="1" x14ac:dyDescent="0.25">
      <c r="A380" s="103" t="s">
        <v>594</v>
      </c>
      <c r="B380" s="104" t="s">
        <v>595</v>
      </c>
      <c r="C380" s="104" t="s">
        <v>1870</v>
      </c>
      <c r="D380" s="105" t="s">
        <v>2148</v>
      </c>
      <c r="E380" s="106">
        <v>42614</v>
      </c>
      <c r="F380" s="106">
        <v>44628</v>
      </c>
      <c r="G380" s="107" t="s">
        <v>3515</v>
      </c>
    </row>
    <row r="381" spans="1:7" ht="15" customHeight="1" x14ac:dyDescent="0.25">
      <c r="A381" s="103" t="s">
        <v>596</v>
      </c>
      <c r="B381" s="104" t="s">
        <v>597</v>
      </c>
      <c r="C381" s="104" t="s">
        <v>1872</v>
      </c>
      <c r="D381" s="105" t="s">
        <v>2149</v>
      </c>
      <c r="E381" s="106">
        <v>42614</v>
      </c>
      <c r="F381" s="106">
        <v>44628</v>
      </c>
      <c r="G381" s="107" t="s">
        <v>3515</v>
      </c>
    </row>
    <row r="382" spans="1:7" ht="15" customHeight="1" x14ac:dyDescent="0.25">
      <c r="A382" s="103" t="s">
        <v>598</v>
      </c>
      <c r="B382" s="104" t="s">
        <v>261</v>
      </c>
      <c r="C382" s="104" t="s">
        <v>1874</v>
      </c>
      <c r="D382" s="105" t="s">
        <v>2150</v>
      </c>
      <c r="E382" s="106">
        <v>42614</v>
      </c>
      <c r="F382" s="106">
        <v>44628</v>
      </c>
      <c r="G382" s="107" t="s">
        <v>3515</v>
      </c>
    </row>
    <row r="383" spans="1:7" ht="15" customHeight="1" x14ac:dyDescent="0.25">
      <c r="A383" s="103" t="s">
        <v>599</v>
      </c>
      <c r="B383" s="104" t="s">
        <v>600</v>
      </c>
      <c r="C383" s="104" t="s">
        <v>1497</v>
      </c>
      <c r="D383" s="105" t="s">
        <v>2151</v>
      </c>
      <c r="E383" s="106">
        <v>42614</v>
      </c>
      <c r="F383" s="106">
        <v>44628</v>
      </c>
      <c r="G383" s="107" t="s">
        <v>3515</v>
      </c>
    </row>
    <row r="384" spans="1:7" ht="15" customHeight="1" x14ac:dyDescent="0.25">
      <c r="A384" s="103" t="s">
        <v>601</v>
      </c>
      <c r="B384" s="104" t="s">
        <v>264</v>
      </c>
      <c r="C384" s="104" t="s">
        <v>1877</v>
      </c>
      <c r="D384" s="105" t="s">
        <v>2152</v>
      </c>
      <c r="E384" s="106">
        <v>42614</v>
      </c>
      <c r="F384" s="106">
        <v>44628</v>
      </c>
      <c r="G384" s="107" t="s">
        <v>3515</v>
      </c>
    </row>
    <row r="385" spans="1:7" ht="15" customHeight="1" x14ac:dyDescent="0.25">
      <c r="A385" s="103" t="s">
        <v>602</v>
      </c>
      <c r="B385" s="104" t="s">
        <v>266</v>
      </c>
      <c r="C385" s="104" t="s">
        <v>1879</v>
      </c>
      <c r="D385" s="105" t="s">
        <v>2153</v>
      </c>
      <c r="E385" s="106">
        <v>42614</v>
      </c>
      <c r="F385" s="106">
        <v>44628</v>
      </c>
      <c r="G385" s="107" t="s">
        <v>3515</v>
      </c>
    </row>
    <row r="386" spans="1:7" ht="15" customHeight="1" x14ac:dyDescent="0.25">
      <c r="A386" s="103" t="s">
        <v>603</v>
      </c>
      <c r="B386" s="104" t="s">
        <v>268</v>
      </c>
      <c r="C386" s="104" t="s">
        <v>1881</v>
      </c>
      <c r="D386" s="105" t="s">
        <v>2154</v>
      </c>
      <c r="E386" s="106">
        <v>42614</v>
      </c>
      <c r="F386" s="106">
        <v>44628</v>
      </c>
      <c r="G386" s="107" t="s">
        <v>3515</v>
      </c>
    </row>
    <row r="387" spans="1:7" ht="15" customHeight="1" x14ac:dyDescent="0.25">
      <c r="A387" s="103" t="s">
        <v>604</v>
      </c>
      <c r="B387" s="104" t="s">
        <v>270</v>
      </c>
      <c r="C387" s="104" t="s">
        <v>1883</v>
      </c>
      <c r="D387" s="105" t="s">
        <v>2155</v>
      </c>
      <c r="E387" s="106">
        <v>42614</v>
      </c>
      <c r="F387" s="106">
        <v>44628</v>
      </c>
      <c r="G387" s="107" t="s">
        <v>3515</v>
      </c>
    </row>
    <row r="388" spans="1:7" ht="15" customHeight="1" x14ac:dyDescent="0.25">
      <c r="A388" s="103" t="s">
        <v>605</v>
      </c>
      <c r="B388" s="104" t="s">
        <v>272</v>
      </c>
      <c r="C388" s="104" t="s">
        <v>1885</v>
      </c>
      <c r="D388" s="105" t="s">
        <v>2156</v>
      </c>
      <c r="E388" s="106">
        <v>42614</v>
      </c>
      <c r="F388" s="106">
        <v>44628</v>
      </c>
      <c r="G388" s="107" t="s">
        <v>3515</v>
      </c>
    </row>
    <row r="389" spans="1:7" ht="15" customHeight="1" x14ac:dyDescent="0.25">
      <c r="A389" s="103" t="s">
        <v>606</v>
      </c>
      <c r="B389" s="104" t="s">
        <v>274</v>
      </c>
      <c r="C389" s="104" t="s">
        <v>1887</v>
      </c>
      <c r="D389" s="105" t="s">
        <v>2157</v>
      </c>
      <c r="E389" s="106">
        <v>42614</v>
      </c>
      <c r="F389" s="106">
        <v>44628</v>
      </c>
      <c r="G389" s="107" t="s">
        <v>3515</v>
      </c>
    </row>
    <row r="390" spans="1:7" ht="15" customHeight="1" x14ac:dyDescent="0.25">
      <c r="A390" s="103" t="s">
        <v>607</v>
      </c>
      <c r="B390" s="104" t="s">
        <v>276</v>
      </c>
      <c r="C390" s="104" t="s">
        <v>1889</v>
      </c>
      <c r="D390" s="105" t="s">
        <v>2158</v>
      </c>
      <c r="E390" s="106">
        <v>42614</v>
      </c>
      <c r="F390" s="106">
        <v>44628</v>
      </c>
      <c r="G390" s="107" t="s">
        <v>3515</v>
      </c>
    </row>
    <row r="391" spans="1:7" ht="15" customHeight="1" x14ac:dyDescent="0.25">
      <c r="A391" s="103" t="s">
        <v>608</v>
      </c>
      <c r="B391" s="104" t="s">
        <v>278</v>
      </c>
      <c r="C391" s="104" t="s">
        <v>1891</v>
      </c>
      <c r="D391" s="105" t="s">
        <v>2159</v>
      </c>
      <c r="E391" s="106">
        <v>42614</v>
      </c>
      <c r="F391" s="106">
        <v>44628</v>
      </c>
      <c r="G391" s="107" t="s">
        <v>3515</v>
      </c>
    </row>
    <row r="392" spans="1:7" ht="15" customHeight="1" x14ac:dyDescent="0.25">
      <c r="A392" s="103" t="s">
        <v>609</v>
      </c>
      <c r="B392" s="104" t="s">
        <v>280</v>
      </c>
      <c r="C392" s="104" t="s">
        <v>1893</v>
      </c>
      <c r="D392" s="105" t="s">
        <v>2160</v>
      </c>
      <c r="E392" s="106">
        <v>42614</v>
      </c>
      <c r="F392" s="106">
        <v>44628</v>
      </c>
      <c r="G392" s="107" t="s">
        <v>3515</v>
      </c>
    </row>
    <row r="393" spans="1:7" ht="15" customHeight="1" x14ac:dyDescent="0.25">
      <c r="A393" s="103" t="s">
        <v>610</v>
      </c>
      <c r="B393" s="104" t="s">
        <v>282</v>
      </c>
      <c r="C393" s="104" t="s">
        <v>1877</v>
      </c>
      <c r="D393" s="105" t="s">
        <v>2161</v>
      </c>
      <c r="E393" s="106">
        <v>42614</v>
      </c>
      <c r="F393" s="106">
        <v>44628</v>
      </c>
      <c r="G393" s="107" t="s">
        <v>3515</v>
      </c>
    </row>
    <row r="394" spans="1:7" ht="15" customHeight="1" x14ac:dyDescent="0.25">
      <c r="A394" s="103" t="s">
        <v>611</v>
      </c>
      <c r="B394" s="104" t="s">
        <v>284</v>
      </c>
      <c r="C394" s="104" t="s">
        <v>1877</v>
      </c>
      <c r="D394" s="105" t="s">
        <v>2162</v>
      </c>
      <c r="E394" s="106">
        <v>42614</v>
      </c>
      <c r="F394" s="106">
        <v>44628</v>
      </c>
      <c r="G394" s="107" t="s">
        <v>3515</v>
      </c>
    </row>
    <row r="395" spans="1:7" ht="15" customHeight="1" x14ac:dyDescent="0.25">
      <c r="A395" s="103" t="s">
        <v>612</v>
      </c>
      <c r="B395" s="104" t="s">
        <v>286</v>
      </c>
      <c r="C395" s="104" t="s">
        <v>1877</v>
      </c>
      <c r="D395" s="105" t="s">
        <v>2163</v>
      </c>
      <c r="E395" s="106">
        <v>42614</v>
      </c>
      <c r="F395" s="106">
        <v>44628</v>
      </c>
      <c r="G395" s="107" t="s">
        <v>3515</v>
      </c>
    </row>
    <row r="396" spans="1:7" ht="15" customHeight="1" x14ac:dyDescent="0.25">
      <c r="A396" s="103" t="s">
        <v>613</v>
      </c>
      <c r="B396" s="104" t="s">
        <v>288</v>
      </c>
      <c r="C396" s="104" t="s">
        <v>1877</v>
      </c>
      <c r="D396" s="105" t="s">
        <v>2164</v>
      </c>
      <c r="E396" s="106">
        <v>42614</v>
      </c>
      <c r="F396" s="106">
        <v>44628</v>
      </c>
      <c r="G396" s="107" t="s">
        <v>3515</v>
      </c>
    </row>
    <row r="397" spans="1:7" ht="15" customHeight="1" x14ac:dyDescent="0.25">
      <c r="A397" s="103" t="s">
        <v>614</v>
      </c>
      <c r="B397" s="104" t="s">
        <v>290</v>
      </c>
      <c r="C397" s="104" t="s">
        <v>1877</v>
      </c>
      <c r="D397" s="105" t="s">
        <v>2165</v>
      </c>
      <c r="E397" s="106">
        <v>42614</v>
      </c>
      <c r="F397" s="106">
        <v>44628</v>
      </c>
      <c r="G397" s="107" t="s">
        <v>3515</v>
      </c>
    </row>
    <row r="398" spans="1:7" ht="15" customHeight="1" x14ac:dyDescent="0.25">
      <c r="A398" s="103" t="s">
        <v>615</v>
      </c>
      <c r="B398" s="104" t="s">
        <v>292</v>
      </c>
      <c r="C398" s="104" t="s">
        <v>1877</v>
      </c>
      <c r="D398" s="105" t="s">
        <v>2166</v>
      </c>
      <c r="E398" s="106">
        <v>42614</v>
      </c>
      <c r="F398" s="106">
        <v>44628</v>
      </c>
      <c r="G398" s="107" t="s">
        <v>3515</v>
      </c>
    </row>
    <row r="399" spans="1:7" ht="15" customHeight="1" x14ac:dyDescent="0.25">
      <c r="A399" s="103" t="s">
        <v>616</v>
      </c>
      <c r="B399" s="104" t="s">
        <v>294</v>
      </c>
      <c r="C399" s="104" t="s">
        <v>1877</v>
      </c>
      <c r="D399" s="105" t="s">
        <v>2167</v>
      </c>
      <c r="E399" s="106">
        <v>42614</v>
      </c>
      <c r="F399" s="106">
        <v>44628</v>
      </c>
      <c r="G399" s="107" t="s">
        <v>3515</v>
      </c>
    </row>
    <row r="400" spans="1:7" ht="15" customHeight="1" x14ac:dyDescent="0.25">
      <c r="A400" s="103" t="s">
        <v>617</v>
      </c>
      <c r="B400" s="104" t="s">
        <v>296</v>
      </c>
      <c r="C400" s="104" t="s">
        <v>1877</v>
      </c>
      <c r="D400" s="105" t="s">
        <v>2168</v>
      </c>
      <c r="E400" s="106">
        <v>42614</v>
      </c>
      <c r="F400" s="106">
        <v>44628</v>
      </c>
      <c r="G400" s="107" t="s">
        <v>3515</v>
      </c>
    </row>
    <row r="401" spans="1:7" ht="15" customHeight="1" x14ac:dyDescent="0.25">
      <c r="A401" s="103" t="s">
        <v>618</v>
      </c>
      <c r="B401" s="104" t="s">
        <v>298</v>
      </c>
      <c r="C401" s="104" t="s">
        <v>1877</v>
      </c>
      <c r="D401" s="105" t="s">
        <v>2169</v>
      </c>
      <c r="E401" s="106">
        <v>42614</v>
      </c>
      <c r="F401" s="106">
        <v>44628</v>
      </c>
      <c r="G401" s="107" t="s">
        <v>3515</v>
      </c>
    </row>
    <row r="402" spans="1:7" ht="15" customHeight="1" x14ac:dyDescent="0.25">
      <c r="A402" s="103" t="s">
        <v>619</v>
      </c>
      <c r="B402" s="104" t="s">
        <v>300</v>
      </c>
      <c r="C402" s="104" t="s">
        <v>1877</v>
      </c>
      <c r="D402" s="105" t="s">
        <v>2170</v>
      </c>
      <c r="E402" s="106">
        <v>42614</v>
      </c>
      <c r="F402" s="106">
        <v>44628</v>
      </c>
      <c r="G402" s="107" t="s">
        <v>3515</v>
      </c>
    </row>
    <row r="403" spans="1:7" ht="15" customHeight="1" x14ac:dyDescent="0.25">
      <c r="A403" s="103" t="s">
        <v>620</v>
      </c>
      <c r="B403" s="104" t="s">
        <v>302</v>
      </c>
      <c r="C403" s="104" t="s">
        <v>1879</v>
      </c>
      <c r="D403" s="105" t="s">
        <v>2171</v>
      </c>
      <c r="E403" s="106">
        <v>42614</v>
      </c>
      <c r="F403" s="106">
        <v>44628</v>
      </c>
      <c r="G403" s="107" t="s">
        <v>3515</v>
      </c>
    </row>
    <row r="404" spans="1:7" ht="15" customHeight="1" x14ac:dyDescent="0.25">
      <c r="A404" s="103" t="s">
        <v>621</v>
      </c>
      <c r="B404" s="104" t="s">
        <v>304</v>
      </c>
      <c r="C404" s="104" t="s">
        <v>1879</v>
      </c>
      <c r="D404" s="105" t="s">
        <v>2172</v>
      </c>
      <c r="E404" s="106">
        <v>42614</v>
      </c>
      <c r="F404" s="106">
        <v>44628</v>
      </c>
      <c r="G404" s="107" t="s">
        <v>3515</v>
      </c>
    </row>
    <row r="405" spans="1:7" ht="15" customHeight="1" x14ac:dyDescent="0.25">
      <c r="A405" s="103" t="s">
        <v>622</v>
      </c>
      <c r="B405" s="104" t="s">
        <v>306</v>
      </c>
      <c r="C405" s="104" t="s">
        <v>1879</v>
      </c>
      <c r="D405" s="105" t="s">
        <v>2173</v>
      </c>
      <c r="E405" s="106">
        <v>42614</v>
      </c>
      <c r="F405" s="106">
        <v>44628</v>
      </c>
      <c r="G405" s="107" t="s">
        <v>3515</v>
      </c>
    </row>
    <row r="406" spans="1:7" ht="15" customHeight="1" x14ac:dyDescent="0.25">
      <c r="A406" s="103" t="s">
        <v>623</v>
      </c>
      <c r="B406" s="104" t="s">
        <v>308</v>
      </c>
      <c r="C406" s="104" t="s">
        <v>1879</v>
      </c>
      <c r="D406" s="105" t="s">
        <v>2174</v>
      </c>
      <c r="E406" s="106">
        <v>42614</v>
      </c>
      <c r="F406" s="106">
        <v>44628</v>
      </c>
      <c r="G406" s="107" t="s">
        <v>3515</v>
      </c>
    </row>
    <row r="407" spans="1:7" ht="15" customHeight="1" x14ac:dyDescent="0.25">
      <c r="A407" s="103" t="s">
        <v>624</v>
      </c>
      <c r="B407" s="104" t="s">
        <v>310</v>
      </c>
      <c r="C407" s="104" t="s">
        <v>1879</v>
      </c>
      <c r="D407" s="105" t="s">
        <v>2175</v>
      </c>
      <c r="E407" s="106">
        <v>42614</v>
      </c>
      <c r="F407" s="106">
        <v>44628</v>
      </c>
      <c r="G407" s="107" t="s">
        <v>3515</v>
      </c>
    </row>
    <row r="408" spans="1:7" ht="15" customHeight="1" x14ac:dyDescent="0.25">
      <c r="A408" s="103" t="s">
        <v>625</v>
      </c>
      <c r="B408" s="104" t="s">
        <v>312</v>
      </c>
      <c r="C408" s="104" t="s">
        <v>1879</v>
      </c>
      <c r="D408" s="105" t="s">
        <v>2176</v>
      </c>
      <c r="E408" s="106">
        <v>42614</v>
      </c>
      <c r="F408" s="106">
        <v>44628</v>
      </c>
      <c r="G408" s="107" t="s">
        <v>3515</v>
      </c>
    </row>
    <row r="409" spans="1:7" ht="15" customHeight="1" x14ac:dyDescent="0.25">
      <c r="A409" s="103" t="s">
        <v>626</v>
      </c>
      <c r="B409" s="104" t="s">
        <v>314</v>
      </c>
      <c r="C409" s="104" t="s">
        <v>1927</v>
      </c>
      <c r="D409" s="105" t="s">
        <v>2177</v>
      </c>
      <c r="E409" s="106">
        <v>42614</v>
      </c>
      <c r="F409" s="106">
        <v>44628</v>
      </c>
      <c r="G409" s="107" t="s">
        <v>3515</v>
      </c>
    </row>
    <row r="410" spans="1:7" ht="15" customHeight="1" x14ac:dyDescent="0.25">
      <c r="A410" s="103" t="s">
        <v>627</v>
      </c>
      <c r="B410" s="104" t="s">
        <v>316</v>
      </c>
      <c r="C410" s="104" t="s">
        <v>1929</v>
      </c>
      <c r="D410" s="105" t="s">
        <v>2178</v>
      </c>
      <c r="E410" s="106">
        <v>42614</v>
      </c>
      <c r="F410" s="106">
        <v>44628</v>
      </c>
      <c r="G410" s="107" t="s">
        <v>3515</v>
      </c>
    </row>
    <row r="411" spans="1:7" ht="15" customHeight="1" x14ac:dyDescent="0.25">
      <c r="A411" s="103" t="s">
        <v>628</v>
      </c>
      <c r="B411" s="104" t="s">
        <v>318</v>
      </c>
      <c r="C411" s="104" t="s">
        <v>1931</v>
      </c>
      <c r="D411" s="105" t="s">
        <v>2179</v>
      </c>
      <c r="E411" s="106">
        <v>42614</v>
      </c>
      <c r="F411" s="106">
        <v>44628</v>
      </c>
      <c r="G411" s="107" t="s">
        <v>3515</v>
      </c>
    </row>
    <row r="412" spans="1:7" ht="15" customHeight="1" x14ac:dyDescent="0.25">
      <c r="A412" s="103" t="s">
        <v>629</v>
      </c>
      <c r="B412" s="104" t="s">
        <v>320</v>
      </c>
      <c r="C412" s="104" t="s">
        <v>1933</v>
      </c>
      <c r="D412" s="105" t="s">
        <v>2180</v>
      </c>
      <c r="E412" s="106">
        <v>42614</v>
      </c>
      <c r="F412" s="106">
        <v>44628</v>
      </c>
      <c r="G412" s="107" t="s">
        <v>3515</v>
      </c>
    </row>
    <row r="413" spans="1:7" ht="15" customHeight="1" x14ac:dyDescent="0.25">
      <c r="A413" s="103" t="s">
        <v>630</v>
      </c>
      <c r="B413" s="104" t="s">
        <v>322</v>
      </c>
      <c r="C413" s="104" t="s">
        <v>1935</v>
      </c>
      <c r="D413" s="105" t="s">
        <v>2181</v>
      </c>
      <c r="E413" s="106">
        <v>42614</v>
      </c>
      <c r="F413" s="106">
        <v>44628</v>
      </c>
      <c r="G413" s="107" t="s">
        <v>3515</v>
      </c>
    </row>
    <row r="414" spans="1:7" ht="15" customHeight="1" x14ac:dyDescent="0.25">
      <c r="A414" s="103" t="s">
        <v>631</v>
      </c>
      <c r="B414" s="104" t="s">
        <v>324</v>
      </c>
      <c r="C414" s="104" t="s">
        <v>1937</v>
      </c>
      <c r="D414" s="105" t="s">
        <v>2182</v>
      </c>
      <c r="E414" s="106">
        <v>42614</v>
      </c>
      <c r="F414" s="106">
        <v>44628</v>
      </c>
      <c r="G414" s="107" t="s">
        <v>3515</v>
      </c>
    </row>
    <row r="415" spans="1:7" ht="15" customHeight="1" x14ac:dyDescent="0.25">
      <c r="A415" s="103" t="s">
        <v>632</v>
      </c>
      <c r="B415" s="104" t="s">
        <v>326</v>
      </c>
      <c r="C415" s="104" t="s">
        <v>1939</v>
      </c>
      <c r="D415" s="105" t="s">
        <v>2183</v>
      </c>
      <c r="E415" s="106">
        <v>42614</v>
      </c>
      <c r="F415" s="106">
        <v>44628</v>
      </c>
      <c r="G415" s="107" t="s">
        <v>3515</v>
      </c>
    </row>
    <row r="416" spans="1:7" ht="15" customHeight="1" x14ac:dyDescent="0.25">
      <c r="A416" s="103" t="s">
        <v>633</v>
      </c>
      <c r="B416" s="104" t="s">
        <v>328</v>
      </c>
      <c r="C416" s="104" t="s">
        <v>1941</v>
      </c>
      <c r="D416" s="105" t="s">
        <v>2184</v>
      </c>
      <c r="E416" s="106">
        <v>42614</v>
      </c>
      <c r="F416" s="106">
        <v>44628</v>
      </c>
      <c r="G416" s="107" t="s">
        <v>3515</v>
      </c>
    </row>
    <row r="417" spans="1:7" ht="15" customHeight="1" x14ac:dyDescent="0.25">
      <c r="A417" s="103" t="s">
        <v>634</v>
      </c>
      <c r="B417" s="104" t="s">
        <v>330</v>
      </c>
      <c r="C417" s="104" t="s">
        <v>1943</v>
      </c>
      <c r="D417" s="105" t="s">
        <v>2185</v>
      </c>
      <c r="E417" s="106">
        <v>42614</v>
      </c>
      <c r="F417" s="106">
        <v>44628</v>
      </c>
      <c r="G417" s="107" t="s">
        <v>3515</v>
      </c>
    </row>
    <row r="418" spans="1:7" ht="15" customHeight="1" x14ac:dyDescent="0.25">
      <c r="A418" s="103" t="s">
        <v>635</v>
      </c>
      <c r="B418" s="104" t="s">
        <v>332</v>
      </c>
      <c r="C418" s="104" t="s">
        <v>1945</v>
      </c>
      <c r="D418" s="105" t="s">
        <v>2186</v>
      </c>
      <c r="E418" s="106">
        <v>42614</v>
      </c>
      <c r="F418" s="106">
        <v>44628</v>
      </c>
      <c r="G418" s="107" t="s">
        <v>3515</v>
      </c>
    </row>
    <row r="419" spans="1:7" ht="15" customHeight="1" x14ac:dyDescent="0.25">
      <c r="A419" s="103" t="s">
        <v>636</v>
      </c>
      <c r="B419" s="104" t="s">
        <v>334</v>
      </c>
      <c r="C419" s="104" t="s">
        <v>1947</v>
      </c>
      <c r="D419" s="105" t="s">
        <v>2187</v>
      </c>
      <c r="E419" s="106">
        <v>42614</v>
      </c>
      <c r="F419" s="106">
        <v>44628</v>
      </c>
      <c r="G419" s="107" t="s">
        <v>3515</v>
      </c>
    </row>
    <row r="420" spans="1:7" ht="15" customHeight="1" x14ac:dyDescent="0.25">
      <c r="A420" s="103" t="s">
        <v>637</v>
      </c>
      <c r="B420" s="104" t="s">
        <v>336</v>
      </c>
      <c r="C420" s="104" t="s">
        <v>1949</v>
      </c>
      <c r="D420" s="105" t="s">
        <v>2188</v>
      </c>
      <c r="E420" s="106">
        <v>42614</v>
      </c>
      <c r="F420" s="106">
        <v>44628</v>
      </c>
      <c r="G420" s="107" t="s">
        <v>3515</v>
      </c>
    </row>
    <row r="421" spans="1:7" ht="15" customHeight="1" x14ac:dyDescent="0.25">
      <c r="A421" s="103" t="s">
        <v>638</v>
      </c>
      <c r="B421" s="104" t="s">
        <v>338</v>
      </c>
      <c r="C421" s="104" t="s">
        <v>1951</v>
      </c>
      <c r="D421" s="105" t="s">
        <v>2189</v>
      </c>
      <c r="E421" s="106">
        <v>42614</v>
      </c>
      <c r="F421" s="106">
        <v>44628</v>
      </c>
      <c r="G421" s="107" t="s">
        <v>3515</v>
      </c>
    </row>
    <row r="422" spans="1:7" ht="15" customHeight="1" x14ac:dyDescent="0.25">
      <c r="A422" s="103" t="s">
        <v>639</v>
      </c>
      <c r="B422" s="104" t="s">
        <v>340</v>
      </c>
      <c r="C422" s="104" t="s">
        <v>1953</v>
      </c>
      <c r="D422" s="105" t="s">
        <v>2190</v>
      </c>
      <c r="E422" s="106">
        <v>42614</v>
      </c>
      <c r="F422" s="106">
        <v>44628</v>
      </c>
      <c r="G422" s="107" t="s">
        <v>3515</v>
      </c>
    </row>
    <row r="423" spans="1:7" ht="15" customHeight="1" x14ac:dyDescent="0.25">
      <c r="A423" s="103" t="s">
        <v>640</v>
      </c>
      <c r="B423" s="104" t="s">
        <v>342</v>
      </c>
      <c r="C423" s="104" t="s">
        <v>1955</v>
      </c>
      <c r="D423" s="105" t="s">
        <v>2191</v>
      </c>
      <c r="E423" s="106">
        <v>42614</v>
      </c>
      <c r="F423" s="106">
        <v>44628</v>
      </c>
      <c r="G423" s="107" t="s">
        <v>3515</v>
      </c>
    </row>
    <row r="424" spans="1:7" ht="15" customHeight="1" x14ac:dyDescent="0.25">
      <c r="A424" s="103" t="s">
        <v>641</v>
      </c>
      <c r="B424" s="104" t="s">
        <v>344</v>
      </c>
      <c r="C424" s="104" t="s">
        <v>1957</v>
      </c>
      <c r="D424" s="105" t="s">
        <v>2192</v>
      </c>
      <c r="E424" s="106">
        <v>42614</v>
      </c>
      <c r="F424" s="106">
        <v>44628</v>
      </c>
      <c r="G424" s="107" t="s">
        <v>3515</v>
      </c>
    </row>
    <row r="425" spans="1:7" ht="15" customHeight="1" x14ac:dyDescent="0.25">
      <c r="A425" s="103" t="s">
        <v>642</v>
      </c>
      <c r="B425" s="104" t="s">
        <v>346</v>
      </c>
      <c r="C425" s="104" t="s">
        <v>1959</v>
      </c>
      <c r="D425" s="105" t="s">
        <v>2193</v>
      </c>
      <c r="E425" s="106">
        <v>42614</v>
      </c>
      <c r="F425" s="106">
        <v>44628</v>
      </c>
      <c r="G425" s="107" t="s">
        <v>3515</v>
      </c>
    </row>
    <row r="426" spans="1:7" ht="15" customHeight="1" x14ac:dyDescent="0.25">
      <c r="A426" s="103" t="s">
        <v>643</v>
      </c>
      <c r="B426" s="104" t="s">
        <v>348</v>
      </c>
      <c r="C426" s="104" t="s">
        <v>1961</v>
      </c>
      <c r="D426" s="105" t="s">
        <v>2194</v>
      </c>
      <c r="E426" s="106">
        <v>42614</v>
      </c>
      <c r="F426" s="106">
        <v>44628</v>
      </c>
      <c r="G426" s="107" t="s">
        <v>3515</v>
      </c>
    </row>
    <row r="427" spans="1:7" ht="15" customHeight="1" x14ac:dyDescent="0.25">
      <c r="A427" s="103" t="s">
        <v>644</v>
      </c>
      <c r="B427" s="104" t="s">
        <v>350</v>
      </c>
      <c r="C427" s="104" t="s">
        <v>1963</v>
      </c>
      <c r="D427" s="105" t="s">
        <v>2195</v>
      </c>
      <c r="E427" s="106">
        <v>42614</v>
      </c>
      <c r="F427" s="106">
        <v>44628</v>
      </c>
      <c r="G427" s="107" t="s">
        <v>3515</v>
      </c>
    </row>
    <row r="428" spans="1:7" ht="15" customHeight="1" x14ac:dyDescent="0.25">
      <c r="A428" s="103" t="s">
        <v>645</v>
      </c>
      <c r="B428" s="104" t="s">
        <v>352</v>
      </c>
      <c r="C428" s="104" t="s">
        <v>1965</v>
      </c>
      <c r="D428" s="105" t="s">
        <v>2196</v>
      </c>
      <c r="E428" s="106">
        <v>42614</v>
      </c>
      <c r="F428" s="106">
        <v>44628</v>
      </c>
      <c r="G428" s="107" t="s">
        <v>3515</v>
      </c>
    </row>
    <row r="429" spans="1:7" ht="15" customHeight="1" x14ac:dyDescent="0.25">
      <c r="A429" s="103" t="s">
        <v>646</v>
      </c>
      <c r="B429" s="104" t="s">
        <v>354</v>
      </c>
      <c r="C429" s="104" t="s">
        <v>1967</v>
      </c>
      <c r="D429" s="105" t="s">
        <v>2197</v>
      </c>
      <c r="E429" s="106">
        <v>42614</v>
      </c>
      <c r="F429" s="106">
        <v>44628</v>
      </c>
      <c r="G429" s="107" t="s">
        <v>3515</v>
      </c>
    </row>
    <row r="430" spans="1:7" ht="15" customHeight="1" x14ac:dyDescent="0.25">
      <c r="A430" s="103" t="s">
        <v>647</v>
      </c>
      <c r="B430" s="104" t="s">
        <v>356</v>
      </c>
      <c r="C430" s="104" t="s">
        <v>1969</v>
      </c>
      <c r="D430" s="105" t="s">
        <v>2198</v>
      </c>
      <c r="E430" s="106">
        <v>42614</v>
      </c>
      <c r="F430" s="106">
        <v>44628</v>
      </c>
      <c r="G430" s="107" t="s">
        <v>3515</v>
      </c>
    </row>
    <row r="431" spans="1:7" ht="15" customHeight="1" x14ac:dyDescent="0.25">
      <c r="A431" s="103" t="s">
        <v>648</v>
      </c>
      <c r="B431" s="104" t="s">
        <v>358</v>
      </c>
      <c r="C431" s="104" t="s">
        <v>1971</v>
      </c>
      <c r="D431" s="105" t="s">
        <v>2199</v>
      </c>
      <c r="E431" s="106">
        <v>42614</v>
      </c>
      <c r="F431" s="106">
        <v>44628</v>
      </c>
      <c r="G431" s="107" t="s">
        <v>3515</v>
      </c>
    </row>
    <row r="432" spans="1:7" ht="15" customHeight="1" x14ac:dyDescent="0.25">
      <c r="A432" s="103" t="s">
        <v>649</v>
      </c>
      <c r="B432" s="104" t="s">
        <v>360</v>
      </c>
      <c r="C432" s="104" t="s">
        <v>1973</v>
      </c>
      <c r="D432" s="105" t="s">
        <v>2200</v>
      </c>
      <c r="E432" s="106">
        <v>42614</v>
      </c>
      <c r="F432" s="106">
        <v>44628</v>
      </c>
      <c r="G432" s="107" t="s">
        <v>3515</v>
      </c>
    </row>
    <row r="433" spans="1:7" ht="15" customHeight="1" thickBot="1" x14ac:dyDescent="0.3">
      <c r="A433" s="108" t="s">
        <v>650</v>
      </c>
      <c r="B433" s="109" t="s">
        <v>362</v>
      </c>
      <c r="C433" s="109" t="s">
        <v>1975</v>
      </c>
      <c r="D433" s="110" t="s">
        <v>2201</v>
      </c>
      <c r="E433" s="111">
        <v>42614</v>
      </c>
      <c r="F433" s="111">
        <v>44628</v>
      </c>
      <c r="G433" s="112" t="s">
        <v>3515</v>
      </c>
    </row>
  </sheetData>
  <autoFilter ref="A1:G1"/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6"/>
  <sheetViews>
    <sheetView workbookViewId="0">
      <selection activeCell="H1" sqref="H1"/>
    </sheetView>
  </sheetViews>
  <sheetFormatPr defaultRowHeight="15" x14ac:dyDescent="0.25"/>
  <cols>
    <col min="1" max="1" width="11" customWidth="1"/>
    <col min="2" max="2" width="76.28515625" customWidth="1"/>
    <col min="3" max="3" width="25.140625" customWidth="1"/>
    <col min="4" max="4" width="17" customWidth="1"/>
    <col min="5" max="6" width="10.7109375" customWidth="1"/>
    <col min="7" max="7" width="46.28515625" customWidth="1"/>
  </cols>
  <sheetData>
    <row r="1" spans="1:7" ht="15" customHeight="1" thickBot="1" x14ac:dyDescent="0.3">
      <c r="A1" s="123" t="s">
        <v>1470</v>
      </c>
      <c r="B1" s="124" t="s">
        <v>1471</v>
      </c>
      <c r="C1" s="124" t="s">
        <v>1472</v>
      </c>
      <c r="D1" s="124" t="s">
        <v>1473</v>
      </c>
      <c r="E1" s="124" t="s">
        <v>1474</v>
      </c>
      <c r="F1" s="124" t="s">
        <v>1475</v>
      </c>
      <c r="G1" s="125" t="s">
        <v>1447</v>
      </c>
    </row>
    <row r="2" spans="1:7" ht="15" customHeight="1" x14ac:dyDescent="0.25">
      <c r="A2" s="113" t="s">
        <v>2807</v>
      </c>
      <c r="B2" s="114" t="s">
        <v>61</v>
      </c>
      <c r="C2" s="114" t="s">
        <v>1520</v>
      </c>
      <c r="D2" s="115" t="s">
        <v>2808</v>
      </c>
      <c r="E2" s="116">
        <v>43168</v>
      </c>
      <c r="F2" s="116">
        <v>45291</v>
      </c>
      <c r="G2" s="117" t="s">
        <v>3532</v>
      </c>
    </row>
    <row r="3" spans="1:7" ht="15" customHeight="1" x14ac:dyDescent="0.25">
      <c r="A3" s="103" t="s">
        <v>2809</v>
      </c>
      <c r="B3" s="104" t="s">
        <v>63</v>
      </c>
      <c r="C3" s="104" t="s">
        <v>1522</v>
      </c>
      <c r="D3" s="105" t="s">
        <v>2810</v>
      </c>
      <c r="E3" s="106">
        <v>43168</v>
      </c>
      <c r="F3" s="106">
        <v>45291</v>
      </c>
      <c r="G3" s="107" t="s">
        <v>3532</v>
      </c>
    </row>
    <row r="4" spans="1:7" ht="15" customHeight="1" x14ac:dyDescent="0.25">
      <c r="A4" s="103" t="s">
        <v>2811</v>
      </c>
      <c r="B4" s="104" t="s">
        <v>65</v>
      </c>
      <c r="C4" s="104" t="s">
        <v>1524</v>
      </c>
      <c r="D4" s="105" t="s">
        <v>2812</v>
      </c>
      <c r="E4" s="106">
        <v>43168</v>
      </c>
      <c r="F4" s="106">
        <v>45291</v>
      </c>
      <c r="G4" s="107" t="s">
        <v>3532</v>
      </c>
    </row>
    <row r="5" spans="1:7" ht="15" customHeight="1" x14ac:dyDescent="0.25">
      <c r="A5" s="103" t="s">
        <v>2813</v>
      </c>
      <c r="B5" s="104" t="s">
        <v>379</v>
      </c>
      <c r="C5" s="104" t="s">
        <v>1526</v>
      </c>
      <c r="D5" s="105" t="s">
        <v>2814</v>
      </c>
      <c r="E5" s="106">
        <v>43168</v>
      </c>
      <c r="F5" s="106">
        <v>45291</v>
      </c>
      <c r="G5" s="107" t="s">
        <v>3532</v>
      </c>
    </row>
    <row r="6" spans="1:7" ht="15" customHeight="1" x14ac:dyDescent="0.25">
      <c r="A6" s="103" t="s">
        <v>2815</v>
      </c>
      <c r="B6" s="104" t="s">
        <v>381</v>
      </c>
      <c r="C6" s="104" t="s">
        <v>1528</v>
      </c>
      <c r="D6" s="105" t="s">
        <v>2816</v>
      </c>
      <c r="E6" s="106">
        <v>43168</v>
      </c>
      <c r="F6" s="106">
        <v>45291</v>
      </c>
      <c r="G6" s="107" t="s">
        <v>3532</v>
      </c>
    </row>
    <row r="7" spans="1:7" ht="15" customHeight="1" x14ac:dyDescent="0.25">
      <c r="A7" s="103" t="s">
        <v>2817</v>
      </c>
      <c r="B7" s="104" t="s">
        <v>383</v>
      </c>
      <c r="C7" s="104" t="s">
        <v>1530</v>
      </c>
      <c r="D7" s="105" t="s">
        <v>2818</v>
      </c>
      <c r="E7" s="106">
        <v>43168</v>
      </c>
      <c r="F7" s="106">
        <v>45291</v>
      </c>
      <c r="G7" s="107" t="s">
        <v>3532</v>
      </c>
    </row>
    <row r="8" spans="1:7" ht="15" customHeight="1" x14ac:dyDescent="0.25">
      <c r="A8" s="103" t="s">
        <v>2819</v>
      </c>
      <c r="B8" s="104" t="s">
        <v>385</v>
      </c>
      <c r="C8" s="104" t="s">
        <v>1532</v>
      </c>
      <c r="D8" s="105" t="s">
        <v>2820</v>
      </c>
      <c r="E8" s="106">
        <v>43168</v>
      </c>
      <c r="F8" s="106">
        <v>45291</v>
      </c>
      <c r="G8" s="107" t="s">
        <v>3532</v>
      </c>
    </row>
    <row r="9" spans="1:7" ht="15" customHeight="1" x14ac:dyDescent="0.25">
      <c r="A9" s="103" t="s">
        <v>2821</v>
      </c>
      <c r="B9" s="104" t="s">
        <v>387</v>
      </c>
      <c r="C9" s="104" t="s">
        <v>1534</v>
      </c>
      <c r="D9" s="105" t="s">
        <v>2822</v>
      </c>
      <c r="E9" s="106">
        <v>43168</v>
      </c>
      <c r="F9" s="106">
        <v>45291</v>
      </c>
      <c r="G9" s="107" t="s">
        <v>3532</v>
      </c>
    </row>
    <row r="10" spans="1:7" ht="15" customHeight="1" x14ac:dyDescent="0.25">
      <c r="A10" s="103" t="s">
        <v>2823</v>
      </c>
      <c r="B10" s="104" t="s">
        <v>389</v>
      </c>
      <c r="C10" s="104" t="s">
        <v>1536</v>
      </c>
      <c r="D10" s="105" t="s">
        <v>2824</v>
      </c>
      <c r="E10" s="106">
        <v>43168</v>
      </c>
      <c r="F10" s="106">
        <v>45291</v>
      </c>
      <c r="G10" s="107" t="s">
        <v>3532</v>
      </c>
    </row>
    <row r="11" spans="1:7" ht="15" customHeight="1" x14ac:dyDescent="0.25">
      <c r="A11" s="103" t="s">
        <v>2825</v>
      </c>
      <c r="B11" s="104" t="s">
        <v>391</v>
      </c>
      <c r="C11" s="104" t="s">
        <v>1538</v>
      </c>
      <c r="D11" s="105" t="s">
        <v>2826</v>
      </c>
      <c r="E11" s="106">
        <v>43168</v>
      </c>
      <c r="F11" s="106">
        <v>45291</v>
      </c>
      <c r="G11" s="107" t="s">
        <v>3532</v>
      </c>
    </row>
    <row r="12" spans="1:7" ht="15" customHeight="1" x14ac:dyDescent="0.25">
      <c r="A12" s="103" t="s">
        <v>2827</v>
      </c>
      <c r="B12" s="104" t="s">
        <v>393</v>
      </c>
      <c r="C12" s="104" t="s">
        <v>1540</v>
      </c>
      <c r="D12" s="105" t="s">
        <v>2828</v>
      </c>
      <c r="E12" s="106">
        <v>43168</v>
      </c>
      <c r="F12" s="106">
        <v>45291</v>
      </c>
      <c r="G12" s="107" t="s">
        <v>3532</v>
      </c>
    </row>
    <row r="13" spans="1:7" ht="15" customHeight="1" x14ac:dyDescent="0.25">
      <c r="A13" s="103" t="s">
        <v>2829</v>
      </c>
      <c r="B13" s="104" t="s">
        <v>395</v>
      </c>
      <c r="C13" s="104" t="s">
        <v>1542</v>
      </c>
      <c r="D13" s="105" t="s">
        <v>2830</v>
      </c>
      <c r="E13" s="106">
        <v>43168</v>
      </c>
      <c r="F13" s="106">
        <v>45291</v>
      </c>
      <c r="G13" s="107" t="s">
        <v>3532</v>
      </c>
    </row>
    <row r="14" spans="1:7" ht="15" customHeight="1" x14ac:dyDescent="0.25">
      <c r="A14" s="103" t="s">
        <v>2831</v>
      </c>
      <c r="B14" s="104" t="s">
        <v>397</v>
      </c>
      <c r="C14" s="104" t="s">
        <v>1544</v>
      </c>
      <c r="D14" s="105" t="s">
        <v>2832</v>
      </c>
      <c r="E14" s="106">
        <v>43168</v>
      </c>
      <c r="F14" s="106">
        <v>45291</v>
      </c>
      <c r="G14" s="107" t="s">
        <v>3532</v>
      </c>
    </row>
    <row r="15" spans="1:7" ht="15" customHeight="1" x14ac:dyDescent="0.25">
      <c r="A15" s="103" t="s">
        <v>2833</v>
      </c>
      <c r="B15" s="104" t="s">
        <v>399</v>
      </c>
      <c r="C15" s="104" t="s">
        <v>1546</v>
      </c>
      <c r="D15" s="105" t="s">
        <v>2834</v>
      </c>
      <c r="E15" s="106">
        <v>43168</v>
      </c>
      <c r="F15" s="106">
        <v>45291</v>
      </c>
      <c r="G15" s="107" t="s">
        <v>3532</v>
      </c>
    </row>
    <row r="16" spans="1:7" ht="15" customHeight="1" x14ac:dyDescent="0.25">
      <c r="A16" s="103" t="s">
        <v>2835</v>
      </c>
      <c r="B16" s="104" t="s">
        <v>401</v>
      </c>
      <c r="C16" s="104" t="s">
        <v>1548</v>
      </c>
      <c r="D16" s="105" t="s">
        <v>2836</v>
      </c>
      <c r="E16" s="106">
        <v>43168</v>
      </c>
      <c r="F16" s="106">
        <v>45291</v>
      </c>
      <c r="G16" s="107" t="s">
        <v>3532</v>
      </c>
    </row>
    <row r="17" spans="1:7" ht="15" customHeight="1" x14ac:dyDescent="0.25">
      <c r="A17" s="103" t="s">
        <v>2837</v>
      </c>
      <c r="B17" s="104" t="s">
        <v>403</v>
      </c>
      <c r="C17" s="104" t="s">
        <v>1550</v>
      </c>
      <c r="D17" s="105" t="s">
        <v>2838</v>
      </c>
      <c r="E17" s="106">
        <v>43168</v>
      </c>
      <c r="F17" s="106">
        <v>45291</v>
      </c>
      <c r="G17" s="107" t="s">
        <v>3532</v>
      </c>
    </row>
    <row r="18" spans="1:7" ht="15" customHeight="1" x14ac:dyDescent="0.25">
      <c r="A18" s="103" t="s">
        <v>2839</v>
      </c>
      <c r="B18" s="104" t="s">
        <v>405</v>
      </c>
      <c r="C18" s="104" t="s">
        <v>1552</v>
      </c>
      <c r="D18" s="105" t="s">
        <v>2840</v>
      </c>
      <c r="E18" s="106">
        <v>43168</v>
      </c>
      <c r="F18" s="106">
        <v>45291</v>
      </c>
      <c r="G18" s="107" t="s">
        <v>3532</v>
      </c>
    </row>
    <row r="19" spans="1:7" ht="15" customHeight="1" x14ac:dyDescent="0.25">
      <c r="A19" s="103" t="s">
        <v>2841</v>
      </c>
      <c r="B19" s="104" t="s">
        <v>407</v>
      </c>
      <c r="C19" s="104" t="s">
        <v>1554</v>
      </c>
      <c r="D19" s="105" t="s">
        <v>2842</v>
      </c>
      <c r="E19" s="106">
        <v>43168</v>
      </c>
      <c r="F19" s="106">
        <v>45291</v>
      </c>
      <c r="G19" s="107" t="s">
        <v>3532</v>
      </c>
    </row>
    <row r="20" spans="1:7" ht="15" customHeight="1" x14ac:dyDescent="0.25">
      <c r="A20" s="103" t="s">
        <v>2843</v>
      </c>
      <c r="B20" s="104" t="s">
        <v>409</v>
      </c>
      <c r="C20" s="104" t="s">
        <v>1556</v>
      </c>
      <c r="D20" s="105" t="s">
        <v>2844</v>
      </c>
      <c r="E20" s="106">
        <v>43168</v>
      </c>
      <c r="F20" s="106">
        <v>45291</v>
      </c>
      <c r="G20" s="107" t="s">
        <v>3532</v>
      </c>
    </row>
    <row r="21" spans="1:7" ht="15" customHeight="1" x14ac:dyDescent="0.25">
      <c r="A21" s="103" t="s">
        <v>2845</v>
      </c>
      <c r="B21" s="104" t="s">
        <v>411</v>
      </c>
      <c r="C21" s="104" t="s">
        <v>1558</v>
      </c>
      <c r="D21" s="105" t="s">
        <v>2846</v>
      </c>
      <c r="E21" s="106">
        <v>43168</v>
      </c>
      <c r="F21" s="106">
        <v>45291</v>
      </c>
      <c r="G21" s="107" t="s">
        <v>3532</v>
      </c>
    </row>
    <row r="22" spans="1:7" ht="15" customHeight="1" x14ac:dyDescent="0.25">
      <c r="A22" s="103" t="s">
        <v>2847</v>
      </c>
      <c r="B22" s="104" t="s">
        <v>413</v>
      </c>
      <c r="C22" s="104" t="s">
        <v>1560</v>
      </c>
      <c r="D22" s="105" t="s">
        <v>2848</v>
      </c>
      <c r="E22" s="106">
        <v>43168</v>
      </c>
      <c r="F22" s="106">
        <v>45291</v>
      </c>
      <c r="G22" s="107" t="s">
        <v>3532</v>
      </c>
    </row>
    <row r="23" spans="1:7" ht="15" customHeight="1" x14ac:dyDescent="0.25">
      <c r="A23" s="103" t="s">
        <v>2849</v>
      </c>
      <c r="B23" s="104" t="s">
        <v>415</v>
      </c>
      <c r="C23" s="104" t="s">
        <v>1562</v>
      </c>
      <c r="D23" s="105" t="s">
        <v>2850</v>
      </c>
      <c r="E23" s="106">
        <v>43168</v>
      </c>
      <c r="F23" s="106">
        <v>45291</v>
      </c>
      <c r="G23" s="107" t="s">
        <v>3532</v>
      </c>
    </row>
    <row r="24" spans="1:7" ht="15" customHeight="1" x14ac:dyDescent="0.25">
      <c r="A24" s="103" t="s">
        <v>2851</v>
      </c>
      <c r="B24" s="104" t="s">
        <v>417</v>
      </c>
      <c r="C24" s="104" t="s">
        <v>1564</v>
      </c>
      <c r="D24" s="105" t="s">
        <v>2852</v>
      </c>
      <c r="E24" s="106">
        <v>43168</v>
      </c>
      <c r="F24" s="106">
        <v>45291</v>
      </c>
      <c r="G24" s="107" t="s">
        <v>3532</v>
      </c>
    </row>
    <row r="25" spans="1:7" ht="15" customHeight="1" x14ac:dyDescent="0.25">
      <c r="A25" s="103" t="s">
        <v>2853</v>
      </c>
      <c r="B25" s="104" t="s">
        <v>419</v>
      </c>
      <c r="C25" s="104" t="s">
        <v>1566</v>
      </c>
      <c r="D25" s="105" t="s">
        <v>2854</v>
      </c>
      <c r="E25" s="106">
        <v>43168</v>
      </c>
      <c r="F25" s="106">
        <v>45291</v>
      </c>
      <c r="G25" s="107" t="s">
        <v>3532</v>
      </c>
    </row>
    <row r="26" spans="1:7" ht="15" customHeight="1" x14ac:dyDescent="0.25">
      <c r="A26" s="103" t="s">
        <v>2855</v>
      </c>
      <c r="B26" s="104" t="s">
        <v>421</v>
      </c>
      <c r="C26" s="104" t="s">
        <v>1568</v>
      </c>
      <c r="D26" s="105" t="s">
        <v>2856</v>
      </c>
      <c r="E26" s="106">
        <v>43168</v>
      </c>
      <c r="F26" s="106">
        <v>45291</v>
      </c>
      <c r="G26" s="107" t="s">
        <v>3532</v>
      </c>
    </row>
    <row r="27" spans="1:7" ht="15" customHeight="1" x14ac:dyDescent="0.25">
      <c r="A27" s="103" t="s">
        <v>2857</v>
      </c>
      <c r="B27" s="104" t="s">
        <v>423</v>
      </c>
      <c r="C27" s="104" t="s">
        <v>1570</v>
      </c>
      <c r="D27" s="105" t="s">
        <v>2858</v>
      </c>
      <c r="E27" s="106">
        <v>43168</v>
      </c>
      <c r="F27" s="106">
        <v>45291</v>
      </c>
      <c r="G27" s="107" t="s">
        <v>3532</v>
      </c>
    </row>
    <row r="28" spans="1:7" ht="15" customHeight="1" x14ac:dyDescent="0.25">
      <c r="A28" s="103" t="s">
        <v>2859</v>
      </c>
      <c r="B28" s="104" t="s">
        <v>425</v>
      </c>
      <c r="C28" s="104" t="s">
        <v>1572</v>
      </c>
      <c r="D28" s="105" t="s">
        <v>2860</v>
      </c>
      <c r="E28" s="106">
        <v>43168</v>
      </c>
      <c r="F28" s="106">
        <v>45291</v>
      </c>
      <c r="G28" s="107" t="s">
        <v>3532</v>
      </c>
    </row>
    <row r="29" spans="1:7" ht="15" customHeight="1" x14ac:dyDescent="0.25">
      <c r="A29" s="103" t="s">
        <v>2861</v>
      </c>
      <c r="B29" s="104" t="s">
        <v>427</v>
      </c>
      <c r="C29" s="104" t="s">
        <v>1574</v>
      </c>
      <c r="D29" s="105" t="s">
        <v>2862</v>
      </c>
      <c r="E29" s="106">
        <v>43168</v>
      </c>
      <c r="F29" s="106">
        <v>45291</v>
      </c>
      <c r="G29" s="107" t="s">
        <v>3532</v>
      </c>
    </row>
    <row r="30" spans="1:7" ht="15" customHeight="1" x14ac:dyDescent="0.25">
      <c r="A30" s="103" t="s">
        <v>2863</v>
      </c>
      <c r="B30" s="104" t="s">
        <v>429</v>
      </c>
      <c r="C30" s="104" t="s">
        <v>1576</v>
      </c>
      <c r="D30" s="105" t="s">
        <v>2864</v>
      </c>
      <c r="E30" s="106">
        <v>43168</v>
      </c>
      <c r="F30" s="106">
        <v>45291</v>
      </c>
      <c r="G30" s="107" t="s">
        <v>3532</v>
      </c>
    </row>
    <row r="31" spans="1:7" ht="15" customHeight="1" x14ac:dyDescent="0.25">
      <c r="A31" s="103" t="s">
        <v>2865</v>
      </c>
      <c r="B31" s="104" t="s">
        <v>431</v>
      </c>
      <c r="C31" s="104" t="s">
        <v>1578</v>
      </c>
      <c r="D31" s="105" t="s">
        <v>2866</v>
      </c>
      <c r="E31" s="106">
        <v>43168</v>
      </c>
      <c r="F31" s="106">
        <v>45291</v>
      </c>
      <c r="G31" s="107" t="s">
        <v>3532</v>
      </c>
    </row>
    <row r="32" spans="1:7" ht="15" customHeight="1" x14ac:dyDescent="0.25">
      <c r="A32" s="103" t="s">
        <v>2867</v>
      </c>
      <c r="B32" s="104" t="s">
        <v>433</v>
      </c>
      <c r="C32" s="104" t="s">
        <v>1580</v>
      </c>
      <c r="D32" s="105" t="s">
        <v>2868</v>
      </c>
      <c r="E32" s="106">
        <v>43168</v>
      </c>
      <c r="F32" s="106">
        <v>45291</v>
      </c>
      <c r="G32" s="107" t="s">
        <v>3532</v>
      </c>
    </row>
    <row r="33" spans="1:7" ht="15" customHeight="1" x14ac:dyDescent="0.25">
      <c r="A33" s="103" t="s">
        <v>2869</v>
      </c>
      <c r="B33" s="104" t="s">
        <v>435</v>
      </c>
      <c r="C33" s="104" t="s">
        <v>1582</v>
      </c>
      <c r="D33" s="105" t="s">
        <v>2870</v>
      </c>
      <c r="E33" s="106">
        <v>43168</v>
      </c>
      <c r="F33" s="106">
        <v>45291</v>
      </c>
      <c r="G33" s="107" t="s">
        <v>3532</v>
      </c>
    </row>
    <row r="34" spans="1:7" ht="15" customHeight="1" x14ac:dyDescent="0.25">
      <c r="A34" s="103" t="s">
        <v>2871</v>
      </c>
      <c r="B34" s="104" t="s">
        <v>437</v>
      </c>
      <c r="C34" s="104" t="s">
        <v>1584</v>
      </c>
      <c r="D34" s="105" t="s">
        <v>2872</v>
      </c>
      <c r="E34" s="106">
        <v>43168</v>
      </c>
      <c r="F34" s="106">
        <v>45291</v>
      </c>
      <c r="G34" s="107" t="s">
        <v>3532</v>
      </c>
    </row>
    <row r="35" spans="1:7" ht="15" customHeight="1" x14ac:dyDescent="0.25">
      <c r="A35" s="103" t="s">
        <v>2873</v>
      </c>
      <c r="B35" s="104" t="s">
        <v>439</v>
      </c>
      <c r="C35" s="104" t="s">
        <v>1586</v>
      </c>
      <c r="D35" s="105" t="s">
        <v>2874</v>
      </c>
      <c r="E35" s="106">
        <v>43168</v>
      </c>
      <c r="F35" s="106">
        <v>45291</v>
      </c>
      <c r="G35" s="107" t="s">
        <v>3532</v>
      </c>
    </row>
    <row r="36" spans="1:7" ht="15" customHeight="1" x14ac:dyDescent="0.25">
      <c r="A36" s="103" t="s">
        <v>2875</v>
      </c>
      <c r="B36" s="104" t="s">
        <v>441</v>
      </c>
      <c r="C36" s="104" t="s">
        <v>1588</v>
      </c>
      <c r="D36" s="105" t="s">
        <v>2876</v>
      </c>
      <c r="E36" s="106">
        <v>43168</v>
      </c>
      <c r="F36" s="106">
        <v>45291</v>
      </c>
      <c r="G36" s="107" t="s">
        <v>3532</v>
      </c>
    </row>
    <row r="37" spans="1:7" ht="15" customHeight="1" x14ac:dyDescent="0.25">
      <c r="A37" s="103" t="s">
        <v>2877</v>
      </c>
      <c r="B37" s="104" t="s">
        <v>443</v>
      </c>
      <c r="C37" s="104" t="s">
        <v>1590</v>
      </c>
      <c r="D37" s="105" t="s">
        <v>2878</v>
      </c>
      <c r="E37" s="106">
        <v>43168</v>
      </c>
      <c r="F37" s="106">
        <v>45291</v>
      </c>
      <c r="G37" s="107" t="s">
        <v>3532</v>
      </c>
    </row>
    <row r="38" spans="1:7" ht="15" customHeight="1" x14ac:dyDescent="0.25">
      <c r="A38" s="103" t="s">
        <v>2879</v>
      </c>
      <c r="B38" s="104" t="s">
        <v>445</v>
      </c>
      <c r="C38" s="104" t="s">
        <v>1592</v>
      </c>
      <c r="D38" s="105" t="s">
        <v>2880</v>
      </c>
      <c r="E38" s="106">
        <v>43168</v>
      </c>
      <c r="F38" s="106">
        <v>45291</v>
      </c>
      <c r="G38" s="107" t="s">
        <v>3532</v>
      </c>
    </row>
    <row r="39" spans="1:7" ht="15" customHeight="1" x14ac:dyDescent="0.25">
      <c r="A39" s="103" t="s">
        <v>2881</v>
      </c>
      <c r="B39" s="104" t="s">
        <v>447</v>
      </c>
      <c r="C39" s="104" t="s">
        <v>1594</v>
      </c>
      <c r="D39" s="105" t="s">
        <v>2882</v>
      </c>
      <c r="E39" s="106">
        <v>43168</v>
      </c>
      <c r="F39" s="106">
        <v>45291</v>
      </c>
      <c r="G39" s="107" t="s">
        <v>3532</v>
      </c>
    </row>
    <row r="40" spans="1:7" ht="15" customHeight="1" x14ac:dyDescent="0.25">
      <c r="A40" s="103" t="s">
        <v>2883</v>
      </c>
      <c r="B40" s="104" t="s">
        <v>449</v>
      </c>
      <c r="C40" s="104" t="s">
        <v>1596</v>
      </c>
      <c r="D40" s="105" t="s">
        <v>2884</v>
      </c>
      <c r="E40" s="106">
        <v>43168</v>
      </c>
      <c r="F40" s="106">
        <v>45291</v>
      </c>
      <c r="G40" s="107" t="s">
        <v>3532</v>
      </c>
    </row>
    <row r="41" spans="1:7" ht="15" customHeight="1" x14ac:dyDescent="0.25">
      <c r="A41" s="103" t="s">
        <v>2885</v>
      </c>
      <c r="B41" s="104" t="s">
        <v>451</v>
      </c>
      <c r="C41" s="104" t="s">
        <v>1598</v>
      </c>
      <c r="D41" s="105" t="s">
        <v>2886</v>
      </c>
      <c r="E41" s="106">
        <v>43168</v>
      </c>
      <c r="F41" s="106">
        <v>45291</v>
      </c>
      <c r="G41" s="107" t="s">
        <v>3532</v>
      </c>
    </row>
    <row r="42" spans="1:7" ht="15" customHeight="1" x14ac:dyDescent="0.25">
      <c r="A42" s="103" t="s">
        <v>2887</v>
      </c>
      <c r="B42" s="104" t="s">
        <v>154</v>
      </c>
      <c r="C42" s="104" t="s">
        <v>1625</v>
      </c>
      <c r="D42" s="105" t="s">
        <v>1978</v>
      </c>
      <c r="E42" s="106">
        <v>43168</v>
      </c>
      <c r="F42" s="106">
        <v>45291</v>
      </c>
      <c r="G42" s="107" t="s">
        <v>3532</v>
      </c>
    </row>
    <row r="43" spans="1:7" ht="15" customHeight="1" x14ac:dyDescent="0.25">
      <c r="A43" s="103" t="s">
        <v>2888</v>
      </c>
      <c r="B43" s="104" t="s">
        <v>1627</v>
      </c>
      <c r="C43" s="104" t="s">
        <v>1628</v>
      </c>
      <c r="D43" s="105" t="s">
        <v>2889</v>
      </c>
      <c r="E43" s="106">
        <v>43168</v>
      </c>
      <c r="F43" s="106">
        <v>45291</v>
      </c>
      <c r="G43" s="107" t="s">
        <v>3532</v>
      </c>
    </row>
    <row r="44" spans="1:7" ht="15" customHeight="1" x14ac:dyDescent="0.25">
      <c r="A44" s="103" t="s">
        <v>2890</v>
      </c>
      <c r="B44" s="104" t="s">
        <v>1630</v>
      </c>
      <c r="C44" s="104" t="s">
        <v>1631</v>
      </c>
      <c r="D44" s="105" t="s">
        <v>2891</v>
      </c>
      <c r="E44" s="106">
        <v>43168</v>
      </c>
      <c r="F44" s="106">
        <v>45291</v>
      </c>
      <c r="G44" s="107" t="s">
        <v>3532</v>
      </c>
    </row>
    <row r="45" spans="1:7" ht="15" customHeight="1" x14ac:dyDescent="0.25">
      <c r="A45" s="103" t="s">
        <v>2892</v>
      </c>
      <c r="B45" s="104" t="s">
        <v>1633</v>
      </c>
      <c r="C45" s="104" t="s">
        <v>1634</v>
      </c>
      <c r="D45" s="105" t="s">
        <v>2893</v>
      </c>
      <c r="E45" s="106">
        <v>43168</v>
      </c>
      <c r="F45" s="106">
        <v>45291</v>
      </c>
      <c r="G45" s="107" t="s">
        <v>3532</v>
      </c>
    </row>
    <row r="46" spans="1:7" ht="15" customHeight="1" x14ac:dyDescent="0.25">
      <c r="A46" s="103" t="s">
        <v>2894</v>
      </c>
      <c r="B46" s="104" t="s">
        <v>1636</v>
      </c>
      <c r="C46" s="104" t="s">
        <v>1637</v>
      </c>
      <c r="D46" s="105" t="s">
        <v>2895</v>
      </c>
      <c r="E46" s="106">
        <v>43168</v>
      </c>
      <c r="F46" s="106">
        <v>45291</v>
      </c>
      <c r="G46" s="107" t="s">
        <v>3532</v>
      </c>
    </row>
    <row r="47" spans="1:7" ht="15" customHeight="1" x14ac:dyDescent="0.25">
      <c r="A47" s="103" t="s">
        <v>2896</v>
      </c>
      <c r="B47" s="104" t="s">
        <v>1639</v>
      </c>
      <c r="C47" s="104" t="s">
        <v>1640</v>
      </c>
      <c r="D47" s="105" t="s">
        <v>2897</v>
      </c>
      <c r="E47" s="106">
        <v>43168</v>
      </c>
      <c r="F47" s="106">
        <v>45291</v>
      </c>
      <c r="G47" s="107" t="s">
        <v>3532</v>
      </c>
    </row>
    <row r="48" spans="1:7" ht="15" customHeight="1" x14ac:dyDescent="0.25">
      <c r="A48" s="103" t="s">
        <v>2898</v>
      </c>
      <c r="B48" s="104" t="s">
        <v>1642</v>
      </c>
      <c r="C48" s="104" t="s">
        <v>1643</v>
      </c>
      <c r="D48" s="105" t="s">
        <v>2899</v>
      </c>
      <c r="E48" s="106">
        <v>43168</v>
      </c>
      <c r="F48" s="106">
        <v>45291</v>
      </c>
      <c r="G48" s="107" t="s">
        <v>3532</v>
      </c>
    </row>
    <row r="49" spans="1:7" ht="15" customHeight="1" x14ac:dyDescent="0.25">
      <c r="A49" s="103" t="s">
        <v>2900</v>
      </c>
      <c r="B49" s="104" t="s">
        <v>1645</v>
      </c>
      <c r="C49" s="104" t="s">
        <v>1646</v>
      </c>
      <c r="D49" s="105" t="s">
        <v>2901</v>
      </c>
      <c r="E49" s="106">
        <v>43168</v>
      </c>
      <c r="F49" s="106">
        <v>45291</v>
      </c>
      <c r="G49" s="107" t="s">
        <v>3532</v>
      </c>
    </row>
    <row r="50" spans="1:7" ht="15" customHeight="1" x14ac:dyDescent="0.25">
      <c r="A50" s="103" t="s">
        <v>2902</v>
      </c>
      <c r="B50" s="104" t="s">
        <v>1648</v>
      </c>
      <c r="C50" s="104" t="s">
        <v>1649</v>
      </c>
      <c r="D50" s="105" t="s">
        <v>2903</v>
      </c>
      <c r="E50" s="106">
        <v>43168</v>
      </c>
      <c r="F50" s="106">
        <v>45291</v>
      </c>
      <c r="G50" s="107" t="s">
        <v>3532</v>
      </c>
    </row>
    <row r="51" spans="1:7" ht="15" customHeight="1" x14ac:dyDescent="0.25">
      <c r="A51" s="103" t="s">
        <v>2904</v>
      </c>
      <c r="B51" s="104" t="s">
        <v>1651</v>
      </c>
      <c r="C51" s="104" t="s">
        <v>1652</v>
      </c>
      <c r="D51" s="105" t="s">
        <v>2905</v>
      </c>
      <c r="E51" s="106">
        <v>43168</v>
      </c>
      <c r="F51" s="106">
        <v>45291</v>
      </c>
      <c r="G51" s="107" t="s">
        <v>3532</v>
      </c>
    </row>
    <row r="52" spans="1:7" ht="15" customHeight="1" x14ac:dyDescent="0.25">
      <c r="A52" s="103" t="s">
        <v>2906</v>
      </c>
      <c r="B52" s="104" t="s">
        <v>1654</v>
      </c>
      <c r="C52" s="104" t="s">
        <v>1655</v>
      </c>
      <c r="D52" s="105" t="s">
        <v>2907</v>
      </c>
      <c r="E52" s="106">
        <v>43168</v>
      </c>
      <c r="F52" s="106">
        <v>45291</v>
      </c>
      <c r="G52" s="107" t="s">
        <v>3532</v>
      </c>
    </row>
    <row r="53" spans="1:7" ht="15" customHeight="1" x14ac:dyDescent="0.25">
      <c r="A53" s="103" t="s">
        <v>2908</v>
      </c>
      <c r="B53" s="104" t="s">
        <v>1657</v>
      </c>
      <c r="C53" s="104" t="s">
        <v>1658</v>
      </c>
      <c r="D53" s="105" t="s">
        <v>2909</v>
      </c>
      <c r="E53" s="106">
        <v>43168</v>
      </c>
      <c r="F53" s="106">
        <v>45291</v>
      </c>
      <c r="G53" s="107" t="s">
        <v>3532</v>
      </c>
    </row>
    <row r="54" spans="1:7" ht="15" customHeight="1" x14ac:dyDescent="0.25">
      <c r="A54" s="103" t="s">
        <v>2910</v>
      </c>
      <c r="B54" s="104" t="s">
        <v>1660</v>
      </c>
      <c r="C54" s="104" t="s">
        <v>1661</v>
      </c>
      <c r="D54" s="105" t="s">
        <v>2911</v>
      </c>
      <c r="E54" s="106">
        <v>43168</v>
      </c>
      <c r="F54" s="106">
        <v>45291</v>
      </c>
      <c r="G54" s="107" t="s">
        <v>3532</v>
      </c>
    </row>
    <row r="55" spans="1:7" ht="15" customHeight="1" x14ac:dyDescent="0.25">
      <c r="A55" s="103" t="s">
        <v>2912</v>
      </c>
      <c r="B55" s="104" t="s">
        <v>1663</v>
      </c>
      <c r="C55" s="104" t="s">
        <v>1664</v>
      </c>
      <c r="D55" s="105" t="s">
        <v>2913</v>
      </c>
      <c r="E55" s="106">
        <v>43168</v>
      </c>
      <c r="F55" s="106">
        <v>45291</v>
      </c>
      <c r="G55" s="107" t="s">
        <v>3532</v>
      </c>
    </row>
    <row r="56" spans="1:7" ht="15" customHeight="1" x14ac:dyDescent="0.25">
      <c r="A56" s="103" t="s">
        <v>2914</v>
      </c>
      <c r="B56" s="104" t="s">
        <v>1666</v>
      </c>
      <c r="C56" s="104" t="s">
        <v>1667</v>
      </c>
      <c r="D56" s="105" t="s">
        <v>2915</v>
      </c>
      <c r="E56" s="106">
        <v>43168</v>
      </c>
      <c r="F56" s="106">
        <v>45291</v>
      </c>
      <c r="G56" s="107" t="s">
        <v>3532</v>
      </c>
    </row>
    <row r="57" spans="1:7" ht="15" customHeight="1" x14ac:dyDescent="0.25">
      <c r="A57" s="103" t="s">
        <v>2916</v>
      </c>
      <c r="B57" s="104" t="s">
        <v>1669</v>
      </c>
      <c r="C57" s="104" t="s">
        <v>1670</v>
      </c>
      <c r="D57" s="105" t="s">
        <v>2917</v>
      </c>
      <c r="E57" s="106">
        <v>43168</v>
      </c>
      <c r="F57" s="106">
        <v>45291</v>
      </c>
      <c r="G57" s="107" t="s">
        <v>3532</v>
      </c>
    </row>
    <row r="58" spans="1:7" ht="15" customHeight="1" x14ac:dyDescent="0.25">
      <c r="A58" s="103" t="s">
        <v>2918</v>
      </c>
      <c r="B58" s="104" t="s">
        <v>1672</v>
      </c>
      <c r="C58" s="104" t="s">
        <v>1673</v>
      </c>
      <c r="D58" s="105" t="s">
        <v>2919</v>
      </c>
      <c r="E58" s="106">
        <v>43168</v>
      </c>
      <c r="F58" s="106">
        <v>45291</v>
      </c>
      <c r="G58" s="107" t="s">
        <v>3532</v>
      </c>
    </row>
    <row r="59" spans="1:7" ht="15" customHeight="1" x14ac:dyDescent="0.25">
      <c r="A59" s="103" t="s">
        <v>2920</v>
      </c>
      <c r="B59" s="104" t="s">
        <v>1675</v>
      </c>
      <c r="C59" s="104" t="s">
        <v>1676</v>
      </c>
      <c r="D59" s="105" t="s">
        <v>2921</v>
      </c>
      <c r="E59" s="106">
        <v>43168</v>
      </c>
      <c r="F59" s="106">
        <v>45291</v>
      </c>
      <c r="G59" s="107" t="s">
        <v>3532</v>
      </c>
    </row>
    <row r="60" spans="1:7" ht="15" customHeight="1" x14ac:dyDescent="0.25">
      <c r="A60" s="103" t="s">
        <v>2922</v>
      </c>
      <c r="B60" s="104" t="s">
        <v>1678</v>
      </c>
      <c r="C60" s="104" t="s">
        <v>1679</v>
      </c>
      <c r="D60" s="105" t="s">
        <v>2923</v>
      </c>
      <c r="E60" s="106">
        <v>43168</v>
      </c>
      <c r="F60" s="106">
        <v>45291</v>
      </c>
      <c r="G60" s="107" t="s">
        <v>3532</v>
      </c>
    </row>
    <row r="61" spans="1:7" ht="15" customHeight="1" x14ac:dyDescent="0.25">
      <c r="A61" s="103" t="s">
        <v>2924</v>
      </c>
      <c r="B61" s="104" t="s">
        <v>1681</v>
      </c>
      <c r="C61" s="104" t="s">
        <v>1682</v>
      </c>
      <c r="D61" s="105" t="s">
        <v>2925</v>
      </c>
      <c r="E61" s="106">
        <v>43168</v>
      </c>
      <c r="F61" s="106">
        <v>45291</v>
      </c>
      <c r="G61" s="107" t="s">
        <v>3532</v>
      </c>
    </row>
    <row r="62" spans="1:7" ht="15" customHeight="1" x14ac:dyDescent="0.25">
      <c r="A62" s="103" t="s">
        <v>2926</v>
      </c>
      <c r="B62" s="104" t="s">
        <v>1684</v>
      </c>
      <c r="C62" s="104" t="s">
        <v>1685</v>
      </c>
      <c r="D62" s="105" t="s">
        <v>2927</v>
      </c>
      <c r="E62" s="106">
        <v>43168</v>
      </c>
      <c r="F62" s="106">
        <v>45291</v>
      </c>
      <c r="G62" s="107" t="s">
        <v>3532</v>
      </c>
    </row>
    <row r="63" spans="1:7" ht="15" customHeight="1" x14ac:dyDescent="0.25">
      <c r="A63" s="103" t="s">
        <v>2928</v>
      </c>
      <c r="B63" s="104" t="s">
        <v>1687</v>
      </c>
      <c r="C63" s="104" t="s">
        <v>1688</v>
      </c>
      <c r="D63" s="105" t="s">
        <v>2929</v>
      </c>
      <c r="E63" s="106">
        <v>43168</v>
      </c>
      <c r="F63" s="106">
        <v>45291</v>
      </c>
      <c r="G63" s="107" t="s">
        <v>3532</v>
      </c>
    </row>
    <row r="64" spans="1:7" ht="15" customHeight="1" x14ac:dyDescent="0.25">
      <c r="A64" s="103" t="s">
        <v>2930</v>
      </c>
      <c r="B64" s="104" t="s">
        <v>1690</v>
      </c>
      <c r="C64" s="104" t="s">
        <v>1691</v>
      </c>
      <c r="D64" s="105" t="s">
        <v>2931</v>
      </c>
      <c r="E64" s="106">
        <v>43168</v>
      </c>
      <c r="F64" s="106">
        <v>45291</v>
      </c>
      <c r="G64" s="107" t="s">
        <v>3532</v>
      </c>
    </row>
    <row r="65" spans="1:7" ht="15" customHeight="1" x14ac:dyDescent="0.25">
      <c r="A65" s="103" t="s">
        <v>2932</v>
      </c>
      <c r="B65" s="104" t="s">
        <v>1693</v>
      </c>
      <c r="C65" s="104" t="s">
        <v>1694</v>
      </c>
      <c r="D65" s="105" t="s">
        <v>2933</v>
      </c>
      <c r="E65" s="106">
        <v>43168</v>
      </c>
      <c r="F65" s="106">
        <v>45291</v>
      </c>
      <c r="G65" s="107" t="s">
        <v>3532</v>
      </c>
    </row>
    <row r="66" spans="1:7" ht="15" customHeight="1" x14ac:dyDescent="0.25">
      <c r="A66" s="103" t="s">
        <v>2934</v>
      </c>
      <c r="B66" s="104" t="s">
        <v>1696</v>
      </c>
      <c r="C66" s="104" t="s">
        <v>1697</v>
      </c>
      <c r="D66" s="105" t="s">
        <v>2935</v>
      </c>
      <c r="E66" s="106">
        <v>43168</v>
      </c>
      <c r="F66" s="106">
        <v>45291</v>
      </c>
      <c r="G66" s="107" t="s">
        <v>3532</v>
      </c>
    </row>
    <row r="67" spans="1:7" ht="15" customHeight="1" x14ac:dyDescent="0.25">
      <c r="A67" s="103" t="s">
        <v>2936</v>
      </c>
      <c r="B67" s="104" t="s">
        <v>1699</v>
      </c>
      <c r="C67" s="104" t="s">
        <v>1700</v>
      </c>
      <c r="D67" s="105" t="s">
        <v>2937</v>
      </c>
      <c r="E67" s="106">
        <v>43168</v>
      </c>
      <c r="F67" s="106">
        <v>45291</v>
      </c>
      <c r="G67" s="107" t="s">
        <v>3532</v>
      </c>
    </row>
    <row r="68" spans="1:7" ht="15" customHeight="1" x14ac:dyDescent="0.25">
      <c r="A68" s="103" t="s">
        <v>2938</v>
      </c>
      <c r="B68" s="104" t="s">
        <v>1702</v>
      </c>
      <c r="C68" s="104" t="s">
        <v>1703</v>
      </c>
      <c r="D68" s="105" t="s">
        <v>2939</v>
      </c>
      <c r="E68" s="106">
        <v>43168</v>
      </c>
      <c r="F68" s="106">
        <v>45291</v>
      </c>
      <c r="G68" s="107" t="s">
        <v>3532</v>
      </c>
    </row>
    <row r="69" spans="1:7" ht="15" customHeight="1" x14ac:dyDescent="0.25">
      <c r="A69" s="103" t="s">
        <v>2940</v>
      </c>
      <c r="B69" s="104" t="s">
        <v>1705</v>
      </c>
      <c r="C69" s="104" t="s">
        <v>1706</v>
      </c>
      <c r="D69" s="105" t="s">
        <v>2941</v>
      </c>
      <c r="E69" s="106">
        <v>43168</v>
      </c>
      <c r="F69" s="106">
        <v>45291</v>
      </c>
      <c r="G69" s="107" t="s">
        <v>3532</v>
      </c>
    </row>
    <row r="70" spans="1:7" ht="15" customHeight="1" x14ac:dyDescent="0.25">
      <c r="A70" s="103" t="s">
        <v>2942</v>
      </c>
      <c r="B70" s="104" t="s">
        <v>1708</v>
      </c>
      <c r="C70" s="104" t="s">
        <v>1709</v>
      </c>
      <c r="D70" s="105" t="s">
        <v>2943</v>
      </c>
      <c r="E70" s="106">
        <v>43168</v>
      </c>
      <c r="F70" s="106">
        <v>45291</v>
      </c>
      <c r="G70" s="107" t="s">
        <v>3532</v>
      </c>
    </row>
    <row r="71" spans="1:7" ht="15" customHeight="1" x14ac:dyDescent="0.25">
      <c r="A71" s="103" t="s">
        <v>2944</v>
      </c>
      <c r="B71" s="104" t="s">
        <v>1711</v>
      </c>
      <c r="C71" s="104" t="s">
        <v>1712</v>
      </c>
      <c r="D71" s="105" t="s">
        <v>2945</v>
      </c>
      <c r="E71" s="106">
        <v>43168</v>
      </c>
      <c r="F71" s="106">
        <v>45291</v>
      </c>
      <c r="G71" s="107" t="s">
        <v>3532</v>
      </c>
    </row>
    <row r="72" spans="1:7" ht="15" customHeight="1" x14ac:dyDescent="0.25">
      <c r="A72" s="103" t="s">
        <v>2946</v>
      </c>
      <c r="B72" s="104" t="s">
        <v>1714</v>
      </c>
      <c r="C72" s="104" t="s">
        <v>1715</v>
      </c>
      <c r="D72" s="105" t="s">
        <v>2947</v>
      </c>
      <c r="E72" s="106">
        <v>43168</v>
      </c>
      <c r="F72" s="106">
        <v>45291</v>
      </c>
      <c r="G72" s="107" t="s">
        <v>3532</v>
      </c>
    </row>
    <row r="73" spans="1:7" ht="15" customHeight="1" x14ac:dyDescent="0.25">
      <c r="A73" s="103" t="s">
        <v>2948</v>
      </c>
      <c r="B73" s="104" t="s">
        <v>1717</v>
      </c>
      <c r="C73" s="104" t="s">
        <v>1718</v>
      </c>
      <c r="D73" s="105" t="s">
        <v>2949</v>
      </c>
      <c r="E73" s="106">
        <v>43168</v>
      </c>
      <c r="F73" s="106">
        <v>45291</v>
      </c>
      <c r="G73" s="107" t="s">
        <v>3532</v>
      </c>
    </row>
    <row r="74" spans="1:7" ht="15" customHeight="1" x14ac:dyDescent="0.25">
      <c r="A74" s="103" t="s">
        <v>2950</v>
      </c>
      <c r="B74" s="104" t="s">
        <v>1720</v>
      </c>
      <c r="C74" s="104" t="s">
        <v>1721</v>
      </c>
      <c r="D74" s="105" t="s">
        <v>2951</v>
      </c>
      <c r="E74" s="106">
        <v>43168</v>
      </c>
      <c r="F74" s="106">
        <v>45291</v>
      </c>
      <c r="G74" s="107" t="s">
        <v>3532</v>
      </c>
    </row>
    <row r="75" spans="1:7" ht="15" customHeight="1" x14ac:dyDescent="0.25">
      <c r="A75" s="103" t="s">
        <v>2952</v>
      </c>
      <c r="B75" s="104" t="s">
        <v>1723</v>
      </c>
      <c r="C75" s="104" t="s">
        <v>1724</v>
      </c>
      <c r="D75" s="105" t="s">
        <v>2953</v>
      </c>
      <c r="E75" s="106">
        <v>43168</v>
      </c>
      <c r="F75" s="106">
        <v>45291</v>
      </c>
      <c r="G75" s="107" t="s">
        <v>3532</v>
      </c>
    </row>
    <row r="76" spans="1:7" ht="15" customHeight="1" x14ac:dyDescent="0.25">
      <c r="A76" s="103" t="s">
        <v>2954</v>
      </c>
      <c r="B76" s="104" t="s">
        <v>1726</v>
      </c>
      <c r="C76" s="104" t="s">
        <v>1727</v>
      </c>
      <c r="D76" s="105" t="s">
        <v>2955</v>
      </c>
      <c r="E76" s="106">
        <v>43168</v>
      </c>
      <c r="F76" s="106">
        <v>45291</v>
      </c>
      <c r="G76" s="107" t="s">
        <v>3532</v>
      </c>
    </row>
    <row r="77" spans="1:7" ht="15" customHeight="1" x14ac:dyDescent="0.25">
      <c r="A77" s="103" t="s">
        <v>2956</v>
      </c>
      <c r="B77" s="104" t="s">
        <v>1729</v>
      </c>
      <c r="C77" s="104" t="s">
        <v>1730</v>
      </c>
      <c r="D77" s="105" t="s">
        <v>2957</v>
      </c>
      <c r="E77" s="106">
        <v>43168</v>
      </c>
      <c r="F77" s="106">
        <v>45291</v>
      </c>
      <c r="G77" s="107" t="s">
        <v>3532</v>
      </c>
    </row>
    <row r="78" spans="1:7" ht="15" customHeight="1" x14ac:dyDescent="0.25">
      <c r="A78" s="103" t="s">
        <v>2958</v>
      </c>
      <c r="B78" s="104" t="s">
        <v>1732</v>
      </c>
      <c r="C78" s="104" t="s">
        <v>1733</v>
      </c>
      <c r="D78" s="105" t="s">
        <v>2959</v>
      </c>
      <c r="E78" s="106">
        <v>43168</v>
      </c>
      <c r="F78" s="106">
        <v>45291</v>
      </c>
      <c r="G78" s="107" t="s">
        <v>3532</v>
      </c>
    </row>
    <row r="79" spans="1:7" ht="15" customHeight="1" x14ac:dyDescent="0.25">
      <c r="A79" s="103" t="s">
        <v>2960</v>
      </c>
      <c r="B79" s="104" t="s">
        <v>1735</v>
      </c>
      <c r="C79" s="104" t="s">
        <v>1736</v>
      </c>
      <c r="D79" s="105" t="s">
        <v>2961</v>
      </c>
      <c r="E79" s="106">
        <v>43168</v>
      </c>
      <c r="F79" s="106">
        <v>45291</v>
      </c>
      <c r="G79" s="107" t="s">
        <v>3532</v>
      </c>
    </row>
    <row r="80" spans="1:7" ht="15" customHeight="1" x14ac:dyDescent="0.25">
      <c r="A80" s="103" t="s">
        <v>2962</v>
      </c>
      <c r="B80" s="104" t="s">
        <v>1738</v>
      </c>
      <c r="C80" s="104" t="s">
        <v>1739</v>
      </c>
      <c r="D80" s="105" t="s">
        <v>2963</v>
      </c>
      <c r="E80" s="106">
        <v>43168</v>
      </c>
      <c r="F80" s="106">
        <v>45291</v>
      </c>
      <c r="G80" s="107" t="s">
        <v>3532</v>
      </c>
    </row>
    <row r="81" spans="1:7" ht="15" customHeight="1" x14ac:dyDescent="0.25">
      <c r="A81" s="103" t="s">
        <v>2964</v>
      </c>
      <c r="B81" s="104" t="s">
        <v>1741</v>
      </c>
      <c r="C81" s="104" t="s">
        <v>1742</v>
      </c>
      <c r="D81" s="105" t="s">
        <v>2965</v>
      </c>
      <c r="E81" s="106">
        <v>43168</v>
      </c>
      <c r="F81" s="106">
        <v>45291</v>
      </c>
      <c r="G81" s="107" t="s">
        <v>3532</v>
      </c>
    </row>
    <row r="82" spans="1:7" ht="15" customHeight="1" x14ac:dyDescent="0.25">
      <c r="A82" s="103" t="s">
        <v>2966</v>
      </c>
      <c r="B82" s="104" t="s">
        <v>195</v>
      </c>
      <c r="C82" s="104" t="s">
        <v>1744</v>
      </c>
      <c r="D82" s="105" t="s">
        <v>2967</v>
      </c>
      <c r="E82" s="106">
        <v>43168</v>
      </c>
      <c r="F82" s="106">
        <v>45291</v>
      </c>
      <c r="G82" s="107" t="s">
        <v>3532</v>
      </c>
    </row>
    <row r="83" spans="1:7" ht="15" customHeight="1" x14ac:dyDescent="0.25">
      <c r="A83" s="103" t="s">
        <v>2968</v>
      </c>
      <c r="B83" s="104" t="s">
        <v>521</v>
      </c>
      <c r="C83" s="104" t="s">
        <v>1796</v>
      </c>
      <c r="D83" s="105" t="s">
        <v>2969</v>
      </c>
      <c r="E83" s="106">
        <v>43168</v>
      </c>
      <c r="F83" s="106">
        <v>45291</v>
      </c>
      <c r="G83" s="107" t="s">
        <v>3532</v>
      </c>
    </row>
    <row r="84" spans="1:7" ht="15" customHeight="1" x14ac:dyDescent="0.25">
      <c r="A84" s="103" t="s">
        <v>2970</v>
      </c>
      <c r="B84" s="104" t="s">
        <v>523</v>
      </c>
      <c r="C84" s="104" t="s">
        <v>1798</v>
      </c>
      <c r="D84" s="105" t="s">
        <v>2971</v>
      </c>
      <c r="E84" s="106">
        <v>43168</v>
      </c>
      <c r="F84" s="106">
        <v>45291</v>
      </c>
      <c r="G84" s="107" t="s">
        <v>3532</v>
      </c>
    </row>
    <row r="85" spans="1:7" ht="15" customHeight="1" x14ac:dyDescent="0.25">
      <c r="A85" s="103" t="s">
        <v>2972</v>
      </c>
      <c r="B85" s="104" t="s">
        <v>525</v>
      </c>
      <c r="C85" s="104" t="s">
        <v>1800</v>
      </c>
      <c r="D85" s="105" t="s">
        <v>2973</v>
      </c>
      <c r="E85" s="106">
        <v>43168</v>
      </c>
      <c r="F85" s="106">
        <v>45291</v>
      </c>
      <c r="G85" s="107" t="s">
        <v>3532</v>
      </c>
    </row>
    <row r="86" spans="1:7" ht="15" customHeight="1" x14ac:dyDescent="0.25">
      <c r="A86" s="103" t="s">
        <v>2974</v>
      </c>
      <c r="B86" s="104" t="s">
        <v>527</v>
      </c>
      <c r="C86" s="104" t="s">
        <v>1802</v>
      </c>
      <c r="D86" s="105" t="s">
        <v>2975</v>
      </c>
      <c r="E86" s="106">
        <v>43168</v>
      </c>
      <c r="F86" s="106">
        <v>45291</v>
      </c>
      <c r="G86" s="107" t="s">
        <v>3532</v>
      </c>
    </row>
    <row r="87" spans="1:7" ht="15" customHeight="1" x14ac:dyDescent="0.25">
      <c r="A87" s="103" t="s">
        <v>2976</v>
      </c>
      <c r="B87" s="104" t="s">
        <v>529</v>
      </c>
      <c r="C87" s="104" t="s">
        <v>1804</v>
      </c>
      <c r="D87" s="105" t="s">
        <v>2977</v>
      </c>
      <c r="E87" s="106">
        <v>43168</v>
      </c>
      <c r="F87" s="106">
        <v>45291</v>
      </c>
      <c r="G87" s="107" t="s">
        <v>3532</v>
      </c>
    </row>
    <row r="88" spans="1:7" ht="15" customHeight="1" x14ac:dyDescent="0.25">
      <c r="A88" s="103" t="s">
        <v>2978</v>
      </c>
      <c r="B88" s="104" t="s">
        <v>531</v>
      </c>
      <c r="C88" s="104" t="s">
        <v>1806</v>
      </c>
      <c r="D88" s="105" t="s">
        <v>2979</v>
      </c>
      <c r="E88" s="106">
        <v>43168</v>
      </c>
      <c r="F88" s="106">
        <v>45291</v>
      </c>
      <c r="G88" s="107" t="s">
        <v>3532</v>
      </c>
    </row>
    <row r="89" spans="1:7" ht="15" customHeight="1" x14ac:dyDescent="0.25">
      <c r="A89" s="103" t="s">
        <v>2980</v>
      </c>
      <c r="B89" s="104" t="s">
        <v>533</v>
      </c>
      <c r="C89" s="104" t="s">
        <v>1808</v>
      </c>
      <c r="D89" s="105" t="s">
        <v>2981</v>
      </c>
      <c r="E89" s="106">
        <v>43168</v>
      </c>
      <c r="F89" s="106">
        <v>45291</v>
      </c>
      <c r="G89" s="107" t="s">
        <v>3532</v>
      </c>
    </row>
    <row r="90" spans="1:7" ht="15" customHeight="1" x14ac:dyDescent="0.25">
      <c r="A90" s="103" t="s">
        <v>2982</v>
      </c>
      <c r="B90" s="104" t="s">
        <v>535</v>
      </c>
      <c r="C90" s="104" t="s">
        <v>1810</v>
      </c>
      <c r="D90" s="105" t="s">
        <v>2983</v>
      </c>
      <c r="E90" s="106">
        <v>43168</v>
      </c>
      <c r="F90" s="106">
        <v>45291</v>
      </c>
      <c r="G90" s="107" t="s">
        <v>3532</v>
      </c>
    </row>
    <row r="91" spans="1:7" ht="15" customHeight="1" x14ac:dyDescent="0.25">
      <c r="A91" s="103" t="s">
        <v>2984</v>
      </c>
      <c r="B91" s="104" t="s">
        <v>537</v>
      </c>
      <c r="C91" s="104" t="s">
        <v>1812</v>
      </c>
      <c r="D91" s="105" t="s">
        <v>2985</v>
      </c>
      <c r="E91" s="106">
        <v>43168</v>
      </c>
      <c r="F91" s="106">
        <v>45291</v>
      </c>
      <c r="G91" s="107" t="s">
        <v>3532</v>
      </c>
    </row>
    <row r="92" spans="1:7" ht="15" customHeight="1" x14ac:dyDescent="0.25">
      <c r="A92" s="103" t="s">
        <v>2986</v>
      </c>
      <c r="B92" s="104" t="s">
        <v>539</v>
      </c>
      <c r="C92" s="104" t="s">
        <v>1814</v>
      </c>
      <c r="D92" s="105" t="s">
        <v>2987</v>
      </c>
      <c r="E92" s="106">
        <v>43168</v>
      </c>
      <c r="F92" s="106">
        <v>45291</v>
      </c>
      <c r="G92" s="107" t="s">
        <v>3532</v>
      </c>
    </row>
    <row r="93" spans="1:7" ht="15" customHeight="1" x14ac:dyDescent="0.25">
      <c r="A93" s="103" t="s">
        <v>2988</v>
      </c>
      <c r="B93" s="104" t="s">
        <v>541</v>
      </c>
      <c r="C93" s="104" t="s">
        <v>1816</v>
      </c>
      <c r="D93" s="105" t="s">
        <v>2989</v>
      </c>
      <c r="E93" s="106">
        <v>43168</v>
      </c>
      <c r="F93" s="106">
        <v>45291</v>
      </c>
      <c r="G93" s="107" t="s">
        <v>3532</v>
      </c>
    </row>
    <row r="94" spans="1:7" ht="15" customHeight="1" x14ac:dyDescent="0.25">
      <c r="A94" s="103" t="s">
        <v>2990</v>
      </c>
      <c r="B94" s="104" t="s">
        <v>543</v>
      </c>
      <c r="C94" s="104" t="s">
        <v>1818</v>
      </c>
      <c r="D94" s="105" t="s">
        <v>2991</v>
      </c>
      <c r="E94" s="106">
        <v>43168</v>
      </c>
      <c r="F94" s="106">
        <v>45291</v>
      </c>
      <c r="G94" s="107" t="s">
        <v>3532</v>
      </c>
    </row>
    <row r="95" spans="1:7" ht="15" customHeight="1" x14ac:dyDescent="0.25">
      <c r="A95" s="103" t="s">
        <v>2992</v>
      </c>
      <c r="B95" s="104" t="s">
        <v>545</v>
      </c>
      <c r="C95" s="104" t="s">
        <v>1820</v>
      </c>
      <c r="D95" s="105" t="s">
        <v>2993</v>
      </c>
      <c r="E95" s="106">
        <v>43168</v>
      </c>
      <c r="F95" s="106">
        <v>45291</v>
      </c>
      <c r="G95" s="107" t="s">
        <v>3532</v>
      </c>
    </row>
    <row r="96" spans="1:7" ht="15" customHeight="1" x14ac:dyDescent="0.25">
      <c r="A96" s="103" t="s">
        <v>2994</v>
      </c>
      <c r="B96" s="104" t="s">
        <v>547</v>
      </c>
      <c r="C96" s="104" t="s">
        <v>1822</v>
      </c>
      <c r="D96" s="105" t="s">
        <v>2995</v>
      </c>
      <c r="E96" s="106">
        <v>43168</v>
      </c>
      <c r="F96" s="106">
        <v>45291</v>
      </c>
      <c r="G96" s="107" t="s">
        <v>3532</v>
      </c>
    </row>
    <row r="97" spans="1:7" ht="15" customHeight="1" x14ac:dyDescent="0.25">
      <c r="A97" s="103" t="s">
        <v>2996</v>
      </c>
      <c r="B97" s="104" t="s">
        <v>549</v>
      </c>
      <c r="C97" s="104" t="s">
        <v>1824</v>
      </c>
      <c r="D97" s="105" t="s">
        <v>2997</v>
      </c>
      <c r="E97" s="106">
        <v>43168</v>
      </c>
      <c r="F97" s="106">
        <v>45291</v>
      </c>
      <c r="G97" s="107" t="s">
        <v>3532</v>
      </c>
    </row>
    <row r="98" spans="1:7" ht="15" customHeight="1" x14ac:dyDescent="0.25">
      <c r="A98" s="103" t="s">
        <v>2998</v>
      </c>
      <c r="B98" s="104" t="s">
        <v>551</v>
      </c>
      <c r="C98" s="104" t="s">
        <v>1826</v>
      </c>
      <c r="D98" s="105" t="s">
        <v>2999</v>
      </c>
      <c r="E98" s="106">
        <v>43168</v>
      </c>
      <c r="F98" s="106">
        <v>45291</v>
      </c>
      <c r="G98" s="107" t="s">
        <v>3532</v>
      </c>
    </row>
    <row r="99" spans="1:7" ht="15" customHeight="1" x14ac:dyDescent="0.25">
      <c r="A99" s="103" t="s">
        <v>3000</v>
      </c>
      <c r="B99" s="104" t="s">
        <v>553</v>
      </c>
      <c r="C99" s="104" t="s">
        <v>1828</v>
      </c>
      <c r="D99" s="105" t="s">
        <v>3001</v>
      </c>
      <c r="E99" s="106">
        <v>43168</v>
      </c>
      <c r="F99" s="106">
        <v>45291</v>
      </c>
      <c r="G99" s="107" t="s">
        <v>3532</v>
      </c>
    </row>
    <row r="100" spans="1:7" ht="15" customHeight="1" x14ac:dyDescent="0.25">
      <c r="A100" s="103" t="s">
        <v>3002</v>
      </c>
      <c r="B100" s="104" t="s">
        <v>555</v>
      </c>
      <c r="C100" s="104" t="s">
        <v>1830</v>
      </c>
      <c r="D100" s="105" t="s">
        <v>3003</v>
      </c>
      <c r="E100" s="106">
        <v>43168</v>
      </c>
      <c r="F100" s="106">
        <v>45291</v>
      </c>
      <c r="G100" s="107" t="s">
        <v>3532</v>
      </c>
    </row>
    <row r="101" spans="1:7" ht="15" customHeight="1" x14ac:dyDescent="0.25">
      <c r="A101" s="103" t="s">
        <v>3004</v>
      </c>
      <c r="B101" s="104" t="s">
        <v>557</v>
      </c>
      <c r="C101" s="104" t="s">
        <v>1832</v>
      </c>
      <c r="D101" s="105" t="s">
        <v>3005</v>
      </c>
      <c r="E101" s="106">
        <v>43168</v>
      </c>
      <c r="F101" s="106">
        <v>45291</v>
      </c>
      <c r="G101" s="107" t="s">
        <v>3532</v>
      </c>
    </row>
    <row r="102" spans="1:7" ht="15" customHeight="1" x14ac:dyDescent="0.25">
      <c r="A102" s="103" t="s">
        <v>3006</v>
      </c>
      <c r="B102" s="104" t="s">
        <v>559</v>
      </c>
      <c r="C102" s="104" t="s">
        <v>1834</v>
      </c>
      <c r="D102" s="105" t="s">
        <v>3007</v>
      </c>
      <c r="E102" s="106">
        <v>43168</v>
      </c>
      <c r="F102" s="106">
        <v>45291</v>
      </c>
      <c r="G102" s="107" t="s">
        <v>3532</v>
      </c>
    </row>
    <row r="103" spans="1:7" ht="15" customHeight="1" x14ac:dyDescent="0.25">
      <c r="A103" s="103" t="s">
        <v>3008</v>
      </c>
      <c r="B103" s="104" t="s">
        <v>561</v>
      </c>
      <c r="C103" s="104" t="s">
        <v>1836</v>
      </c>
      <c r="D103" s="105" t="s">
        <v>3009</v>
      </c>
      <c r="E103" s="106">
        <v>43168</v>
      </c>
      <c r="F103" s="106">
        <v>45291</v>
      </c>
      <c r="G103" s="107" t="s">
        <v>3532</v>
      </c>
    </row>
    <row r="104" spans="1:7" ht="15" customHeight="1" x14ac:dyDescent="0.25">
      <c r="A104" s="103" t="s">
        <v>3010</v>
      </c>
      <c r="B104" s="104" t="s">
        <v>563</v>
      </c>
      <c r="C104" s="104" t="s">
        <v>1838</v>
      </c>
      <c r="D104" s="105" t="s">
        <v>3011</v>
      </c>
      <c r="E104" s="106">
        <v>43168</v>
      </c>
      <c r="F104" s="106">
        <v>45291</v>
      </c>
      <c r="G104" s="107" t="s">
        <v>3532</v>
      </c>
    </row>
    <row r="105" spans="1:7" ht="15" customHeight="1" x14ac:dyDescent="0.25">
      <c r="A105" s="103" t="s">
        <v>3012</v>
      </c>
      <c r="B105" s="104" t="s">
        <v>565</v>
      </c>
      <c r="C105" s="104" t="s">
        <v>1840</v>
      </c>
      <c r="D105" s="105" t="s">
        <v>3013</v>
      </c>
      <c r="E105" s="106">
        <v>43168</v>
      </c>
      <c r="F105" s="106">
        <v>45291</v>
      </c>
      <c r="G105" s="107" t="s">
        <v>3532</v>
      </c>
    </row>
    <row r="106" spans="1:7" ht="15" customHeight="1" x14ac:dyDescent="0.25">
      <c r="A106" s="103" t="s">
        <v>3014</v>
      </c>
      <c r="B106" s="104" t="s">
        <v>567</v>
      </c>
      <c r="C106" s="104" t="s">
        <v>1842</v>
      </c>
      <c r="D106" s="105" t="s">
        <v>3015</v>
      </c>
      <c r="E106" s="106">
        <v>43168</v>
      </c>
      <c r="F106" s="106">
        <v>45291</v>
      </c>
      <c r="G106" s="107" t="s">
        <v>3532</v>
      </c>
    </row>
    <row r="107" spans="1:7" ht="15" customHeight="1" x14ac:dyDescent="0.25">
      <c r="A107" s="103" t="s">
        <v>3016</v>
      </c>
      <c r="B107" s="104" t="s">
        <v>569</v>
      </c>
      <c r="C107" s="104" t="s">
        <v>1844</v>
      </c>
      <c r="D107" s="105" t="s">
        <v>3017</v>
      </c>
      <c r="E107" s="106">
        <v>43168</v>
      </c>
      <c r="F107" s="106">
        <v>45291</v>
      </c>
      <c r="G107" s="107" t="s">
        <v>3532</v>
      </c>
    </row>
    <row r="108" spans="1:7" ht="15" customHeight="1" x14ac:dyDescent="0.25">
      <c r="A108" s="103" t="s">
        <v>3018</v>
      </c>
      <c r="B108" s="104" t="s">
        <v>571</v>
      </c>
      <c r="C108" s="104" t="s">
        <v>1846</v>
      </c>
      <c r="D108" s="105" t="s">
        <v>3019</v>
      </c>
      <c r="E108" s="106">
        <v>43168</v>
      </c>
      <c r="F108" s="106">
        <v>45291</v>
      </c>
      <c r="G108" s="107" t="s">
        <v>3532</v>
      </c>
    </row>
    <row r="109" spans="1:7" ht="15" customHeight="1" x14ac:dyDescent="0.25">
      <c r="A109" s="103" t="s">
        <v>3020</v>
      </c>
      <c r="B109" s="104" t="s">
        <v>573</v>
      </c>
      <c r="C109" s="104" t="s">
        <v>1848</v>
      </c>
      <c r="D109" s="105" t="s">
        <v>3021</v>
      </c>
      <c r="E109" s="106">
        <v>43168</v>
      </c>
      <c r="F109" s="106">
        <v>45291</v>
      </c>
      <c r="G109" s="107" t="s">
        <v>3532</v>
      </c>
    </row>
    <row r="110" spans="1:7" ht="15" customHeight="1" x14ac:dyDescent="0.25">
      <c r="A110" s="103" t="s">
        <v>3022</v>
      </c>
      <c r="B110" s="104" t="s">
        <v>575</v>
      </c>
      <c r="C110" s="104" t="s">
        <v>1850</v>
      </c>
      <c r="D110" s="105" t="s">
        <v>3023</v>
      </c>
      <c r="E110" s="106">
        <v>43168</v>
      </c>
      <c r="F110" s="106">
        <v>45291</v>
      </c>
      <c r="G110" s="107" t="s">
        <v>3532</v>
      </c>
    </row>
    <row r="111" spans="1:7" ht="15" customHeight="1" x14ac:dyDescent="0.25">
      <c r="A111" s="103" t="s">
        <v>3024</v>
      </c>
      <c r="B111" s="104" t="s">
        <v>577</v>
      </c>
      <c r="C111" s="104" t="s">
        <v>1852</v>
      </c>
      <c r="D111" s="105" t="s">
        <v>3025</v>
      </c>
      <c r="E111" s="106">
        <v>43168</v>
      </c>
      <c r="F111" s="106">
        <v>45291</v>
      </c>
      <c r="G111" s="107" t="s">
        <v>3532</v>
      </c>
    </row>
    <row r="112" spans="1:7" ht="15" customHeight="1" x14ac:dyDescent="0.25">
      <c r="A112" s="103" t="s">
        <v>3026</v>
      </c>
      <c r="B112" s="104" t="s">
        <v>579</v>
      </c>
      <c r="C112" s="104" t="s">
        <v>1854</v>
      </c>
      <c r="D112" s="105" t="s">
        <v>3027</v>
      </c>
      <c r="E112" s="106">
        <v>43168</v>
      </c>
      <c r="F112" s="106">
        <v>45291</v>
      </c>
      <c r="G112" s="107" t="s">
        <v>3532</v>
      </c>
    </row>
    <row r="113" spans="1:7" ht="15" customHeight="1" x14ac:dyDescent="0.25">
      <c r="A113" s="103" t="s">
        <v>3028</v>
      </c>
      <c r="B113" s="104" t="s">
        <v>581</v>
      </c>
      <c r="C113" s="104" t="s">
        <v>1856</v>
      </c>
      <c r="D113" s="105" t="s">
        <v>3029</v>
      </c>
      <c r="E113" s="106">
        <v>43168</v>
      </c>
      <c r="F113" s="106">
        <v>45291</v>
      </c>
      <c r="G113" s="107" t="s">
        <v>3532</v>
      </c>
    </row>
    <row r="114" spans="1:7" ht="15" customHeight="1" x14ac:dyDescent="0.25">
      <c r="A114" s="103" t="s">
        <v>3030</v>
      </c>
      <c r="B114" s="104" t="s">
        <v>583</v>
      </c>
      <c r="C114" s="104" t="s">
        <v>1858</v>
      </c>
      <c r="D114" s="105" t="s">
        <v>3031</v>
      </c>
      <c r="E114" s="106">
        <v>43168</v>
      </c>
      <c r="F114" s="106">
        <v>45291</v>
      </c>
      <c r="G114" s="107" t="s">
        <v>3532</v>
      </c>
    </row>
    <row r="115" spans="1:7" ht="15" customHeight="1" x14ac:dyDescent="0.25">
      <c r="A115" s="103" t="s">
        <v>3032</v>
      </c>
      <c r="B115" s="104" t="s">
        <v>585</v>
      </c>
      <c r="C115" s="104" t="s">
        <v>1860</v>
      </c>
      <c r="D115" s="105" t="s">
        <v>3033</v>
      </c>
      <c r="E115" s="106">
        <v>43168</v>
      </c>
      <c r="F115" s="106">
        <v>45291</v>
      </c>
      <c r="G115" s="107" t="s">
        <v>3532</v>
      </c>
    </row>
    <row r="116" spans="1:7" ht="15" customHeight="1" x14ac:dyDescent="0.25">
      <c r="A116" s="103" t="s">
        <v>3034</v>
      </c>
      <c r="B116" s="104" t="s">
        <v>587</v>
      </c>
      <c r="C116" s="104" t="s">
        <v>1862</v>
      </c>
      <c r="D116" s="105" t="s">
        <v>3035</v>
      </c>
      <c r="E116" s="106">
        <v>43168</v>
      </c>
      <c r="F116" s="106">
        <v>45291</v>
      </c>
      <c r="G116" s="107" t="s">
        <v>3532</v>
      </c>
    </row>
    <row r="117" spans="1:7" ht="15" customHeight="1" x14ac:dyDescent="0.25">
      <c r="A117" s="103" t="s">
        <v>3036</v>
      </c>
      <c r="B117" s="104" t="s">
        <v>589</v>
      </c>
      <c r="C117" s="104" t="s">
        <v>1864</v>
      </c>
      <c r="D117" s="105" t="s">
        <v>3037</v>
      </c>
      <c r="E117" s="106">
        <v>43168</v>
      </c>
      <c r="F117" s="106">
        <v>45291</v>
      </c>
      <c r="G117" s="107" t="s">
        <v>3532</v>
      </c>
    </row>
    <row r="118" spans="1:7" ht="15" customHeight="1" x14ac:dyDescent="0.25">
      <c r="A118" s="103" t="s">
        <v>3038</v>
      </c>
      <c r="B118" s="104" t="s">
        <v>591</v>
      </c>
      <c r="C118" s="104" t="s">
        <v>1866</v>
      </c>
      <c r="D118" s="105" t="s">
        <v>3039</v>
      </c>
      <c r="E118" s="106">
        <v>43168</v>
      </c>
      <c r="F118" s="106">
        <v>45291</v>
      </c>
      <c r="G118" s="107" t="s">
        <v>3532</v>
      </c>
    </row>
    <row r="119" spans="1:7" ht="15" customHeight="1" x14ac:dyDescent="0.25">
      <c r="A119" s="103" t="s">
        <v>3040</v>
      </c>
      <c r="B119" s="104" t="s">
        <v>593</v>
      </c>
      <c r="C119" s="104" t="s">
        <v>1868</v>
      </c>
      <c r="D119" s="105" t="s">
        <v>3041</v>
      </c>
      <c r="E119" s="106">
        <v>43168</v>
      </c>
      <c r="F119" s="106">
        <v>45291</v>
      </c>
      <c r="G119" s="107" t="s">
        <v>3532</v>
      </c>
    </row>
    <row r="120" spans="1:7" ht="15" customHeight="1" x14ac:dyDescent="0.25">
      <c r="A120" s="103" t="s">
        <v>3042</v>
      </c>
      <c r="B120" s="104" t="s">
        <v>595</v>
      </c>
      <c r="C120" s="104" t="s">
        <v>1870</v>
      </c>
      <c r="D120" s="105" t="s">
        <v>3043</v>
      </c>
      <c r="E120" s="106">
        <v>43168</v>
      </c>
      <c r="F120" s="106">
        <v>45291</v>
      </c>
      <c r="G120" s="107" t="s">
        <v>3532</v>
      </c>
    </row>
    <row r="121" spans="1:7" ht="15" customHeight="1" x14ac:dyDescent="0.25">
      <c r="A121" s="103" t="s">
        <v>3044</v>
      </c>
      <c r="B121" s="104" t="s">
        <v>597</v>
      </c>
      <c r="C121" s="104" t="s">
        <v>1872</v>
      </c>
      <c r="D121" s="105" t="s">
        <v>3045</v>
      </c>
      <c r="E121" s="106">
        <v>43168</v>
      </c>
      <c r="F121" s="106">
        <v>45291</v>
      </c>
      <c r="G121" s="107" t="s">
        <v>3532</v>
      </c>
    </row>
    <row r="122" spans="1:7" ht="15" customHeight="1" x14ac:dyDescent="0.25">
      <c r="A122" s="103" t="s">
        <v>3046</v>
      </c>
      <c r="B122" s="104" t="s">
        <v>261</v>
      </c>
      <c r="C122" s="104" t="s">
        <v>1874</v>
      </c>
      <c r="D122" s="105" t="s">
        <v>3047</v>
      </c>
      <c r="E122" s="106">
        <v>43168</v>
      </c>
      <c r="F122" s="106">
        <v>45291</v>
      </c>
      <c r="G122" s="107" t="s">
        <v>3532</v>
      </c>
    </row>
    <row r="123" spans="1:7" ht="15" customHeight="1" x14ac:dyDescent="0.25">
      <c r="A123" s="103" t="s">
        <v>3053</v>
      </c>
      <c r="B123" s="104" t="s">
        <v>264</v>
      </c>
      <c r="C123" s="104" t="s">
        <v>1877</v>
      </c>
      <c r="D123" s="105" t="s">
        <v>3054</v>
      </c>
      <c r="E123" s="106">
        <v>43168</v>
      </c>
      <c r="F123" s="106">
        <v>45291</v>
      </c>
      <c r="G123" s="107" t="s">
        <v>3532</v>
      </c>
    </row>
    <row r="124" spans="1:7" ht="15" customHeight="1" x14ac:dyDescent="0.25">
      <c r="A124" s="103" t="s">
        <v>3055</v>
      </c>
      <c r="B124" s="104" t="s">
        <v>266</v>
      </c>
      <c r="C124" s="104" t="s">
        <v>1879</v>
      </c>
      <c r="D124" s="105" t="s">
        <v>3056</v>
      </c>
      <c r="E124" s="106">
        <v>43168</v>
      </c>
      <c r="F124" s="106">
        <v>45291</v>
      </c>
      <c r="G124" s="107" t="s">
        <v>3532</v>
      </c>
    </row>
    <row r="125" spans="1:7" ht="15" customHeight="1" x14ac:dyDescent="0.25">
      <c r="A125" s="103" t="s">
        <v>3057</v>
      </c>
      <c r="B125" s="104" t="s">
        <v>268</v>
      </c>
      <c r="C125" s="104" t="s">
        <v>1881</v>
      </c>
      <c r="D125" s="105" t="s">
        <v>3058</v>
      </c>
      <c r="E125" s="106">
        <v>43168</v>
      </c>
      <c r="F125" s="106">
        <v>45291</v>
      </c>
      <c r="G125" s="107" t="s">
        <v>3532</v>
      </c>
    </row>
    <row r="126" spans="1:7" ht="15" customHeight="1" x14ac:dyDescent="0.25">
      <c r="A126" s="103" t="s">
        <v>3059</v>
      </c>
      <c r="B126" s="104" t="s">
        <v>270</v>
      </c>
      <c r="C126" s="104" t="s">
        <v>1883</v>
      </c>
      <c r="D126" s="105" t="s">
        <v>3060</v>
      </c>
      <c r="E126" s="106">
        <v>43168</v>
      </c>
      <c r="F126" s="106">
        <v>45291</v>
      </c>
      <c r="G126" s="107" t="s">
        <v>3532</v>
      </c>
    </row>
    <row r="127" spans="1:7" ht="15" customHeight="1" x14ac:dyDescent="0.25">
      <c r="A127" s="103" t="s">
        <v>3061</v>
      </c>
      <c r="B127" s="104" t="s">
        <v>272</v>
      </c>
      <c r="C127" s="104" t="s">
        <v>1885</v>
      </c>
      <c r="D127" s="105" t="s">
        <v>3062</v>
      </c>
      <c r="E127" s="106">
        <v>43168</v>
      </c>
      <c r="F127" s="106">
        <v>45291</v>
      </c>
      <c r="G127" s="107" t="s">
        <v>3532</v>
      </c>
    </row>
    <row r="128" spans="1:7" ht="15" customHeight="1" x14ac:dyDescent="0.25">
      <c r="A128" s="103" t="s">
        <v>3063</v>
      </c>
      <c r="B128" s="104" t="s">
        <v>274</v>
      </c>
      <c r="C128" s="104" t="s">
        <v>1887</v>
      </c>
      <c r="D128" s="105" t="s">
        <v>3064</v>
      </c>
      <c r="E128" s="106">
        <v>43168</v>
      </c>
      <c r="F128" s="106">
        <v>45291</v>
      </c>
      <c r="G128" s="107" t="s">
        <v>3532</v>
      </c>
    </row>
    <row r="129" spans="1:7" ht="15" customHeight="1" x14ac:dyDescent="0.25">
      <c r="A129" s="103" t="s">
        <v>3065</v>
      </c>
      <c r="B129" s="104" t="s">
        <v>276</v>
      </c>
      <c r="C129" s="104" t="s">
        <v>1889</v>
      </c>
      <c r="D129" s="105" t="s">
        <v>3066</v>
      </c>
      <c r="E129" s="106">
        <v>43168</v>
      </c>
      <c r="F129" s="106">
        <v>45291</v>
      </c>
      <c r="G129" s="107" t="s">
        <v>3532</v>
      </c>
    </row>
    <row r="130" spans="1:7" ht="15" customHeight="1" x14ac:dyDescent="0.25">
      <c r="A130" s="103" t="s">
        <v>3067</v>
      </c>
      <c r="B130" s="104" t="s">
        <v>278</v>
      </c>
      <c r="C130" s="104" t="s">
        <v>1891</v>
      </c>
      <c r="D130" s="105" t="s">
        <v>3068</v>
      </c>
      <c r="E130" s="106">
        <v>43168</v>
      </c>
      <c r="F130" s="106">
        <v>45291</v>
      </c>
      <c r="G130" s="107" t="s">
        <v>3532</v>
      </c>
    </row>
    <row r="131" spans="1:7" ht="15" customHeight="1" x14ac:dyDescent="0.25">
      <c r="A131" s="103" t="s">
        <v>3069</v>
      </c>
      <c r="B131" s="104" t="s">
        <v>280</v>
      </c>
      <c r="C131" s="104" t="s">
        <v>1893</v>
      </c>
      <c r="D131" s="105" t="s">
        <v>3070</v>
      </c>
      <c r="E131" s="106">
        <v>43168</v>
      </c>
      <c r="F131" s="106">
        <v>45291</v>
      </c>
      <c r="G131" s="107" t="s">
        <v>3532</v>
      </c>
    </row>
    <row r="132" spans="1:7" ht="15" customHeight="1" x14ac:dyDescent="0.25">
      <c r="A132" s="103" t="s">
        <v>3071</v>
      </c>
      <c r="B132" s="104" t="s">
        <v>282</v>
      </c>
      <c r="C132" s="104" t="s">
        <v>1895</v>
      </c>
      <c r="D132" s="105" t="s">
        <v>3072</v>
      </c>
      <c r="E132" s="106">
        <v>43168</v>
      </c>
      <c r="F132" s="106">
        <v>45291</v>
      </c>
      <c r="G132" s="107" t="s">
        <v>3532</v>
      </c>
    </row>
    <row r="133" spans="1:7" ht="15" customHeight="1" x14ac:dyDescent="0.25">
      <c r="A133" s="103" t="s">
        <v>3073</v>
      </c>
      <c r="B133" s="104" t="s">
        <v>284</v>
      </c>
      <c r="C133" s="104" t="s">
        <v>1897</v>
      </c>
      <c r="D133" s="105" t="s">
        <v>3074</v>
      </c>
      <c r="E133" s="106">
        <v>43168</v>
      </c>
      <c r="F133" s="106">
        <v>45291</v>
      </c>
      <c r="G133" s="107" t="s">
        <v>3532</v>
      </c>
    </row>
    <row r="134" spans="1:7" ht="15" customHeight="1" x14ac:dyDescent="0.25">
      <c r="A134" s="103" t="s">
        <v>3075</v>
      </c>
      <c r="B134" s="104" t="s">
        <v>286</v>
      </c>
      <c r="C134" s="104" t="s">
        <v>1899</v>
      </c>
      <c r="D134" s="105" t="s">
        <v>3076</v>
      </c>
      <c r="E134" s="106">
        <v>43168</v>
      </c>
      <c r="F134" s="106">
        <v>45291</v>
      </c>
      <c r="G134" s="107" t="s">
        <v>3532</v>
      </c>
    </row>
    <row r="135" spans="1:7" ht="15" customHeight="1" x14ac:dyDescent="0.25">
      <c r="A135" s="103" t="s">
        <v>3077</v>
      </c>
      <c r="B135" s="104" t="s">
        <v>288</v>
      </c>
      <c r="C135" s="104" t="s">
        <v>1901</v>
      </c>
      <c r="D135" s="105" t="s">
        <v>3078</v>
      </c>
      <c r="E135" s="106">
        <v>43168</v>
      </c>
      <c r="F135" s="106">
        <v>45291</v>
      </c>
      <c r="G135" s="107" t="s">
        <v>3532</v>
      </c>
    </row>
    <row r="136" spans="1:7" ht="15" customHeight="1" x14ac:dyDescent="0.25">
      <c r="A136" s="103" t="s">
        <v>3079</v>
      </c>
      <c r="B136" s="104" t="s">
        <v>290</v>
      </c>
      <c r="C136" s="104" t="s">
        <v>1903</v>
      </c>
      <c r="D136" s="105" t="s">
        <v>3080</v>
      </c>
      <c r="E136" s="106">
        <v>43168</v>
      </c>
      <c r="F136" s="106">
        <v>45291</v>
      </c>
      <c r="G136" s="107" t="s">
        <v>3532</v>
      </c>
    </row>
    <row r="137" spans="1:7" ht="15" customHeight="1" x14ac:dyDescent="0.25">
      <c r="A137" s="103" t="s">
        <v>3081</v>
      </c>
      <c r="B137" s="104" t="s">
        <v>292</v>
      </c>
      <c r="C137" s="104" t="s">
        <v>1905</v>
      </c>
      <c r="D137" s="105" t="s">
        <v>3082</v>
      </c>
      <c r="E137" s="106">
        <v>43168</v>
      </c>
      <c r="F137" s="106">
        <v>45291</v>
      </c>
      <c r="G137" s="107" t="s">
        <v>3532</v>
      </c>
    </row>
    <row r="138" spans="1:7" ht="15" customHeight="1" x14ac:dyDescent="0.25">
      <c r="A138" s="103" t="s">
        <v>3083</v>
      </c>
      <c r="B138" s="104" t="s">
        <v>294</v>
      </c>
      <c r="C138" s="104" t="s">
        <v>1907</v>
      </c>
      <c r="D138" s="105" t="s">
        <v>3084</v>
      </c>
      <c r="E138" s="106">
        <v>43168</v>
      </c>
      <c r="F138" s="106">
        <v>45291</v>
      </c>
      <c r="G138" s="107" t="s">
        <v>3532</v>
      </c>
    </row>
    <row r="139" spans="1:7" ht="15" customHeight="1" x14ac:dyDescent="0.25">
      <c r="A139" s="103" t="s">
        <v>3085</v>
      </c>
      <c r="B139" s="104" t="s">
        <v>296</v>
      </c>
      <c r="C139" s="104" t="s">
        <v>1909</v>
      </c>
      <c r="D139" s="105" t="s">
        <v>3086</v>
      </c>
      <c r="E139" s="106">
        <v>43168</v>
      </c>
      <c r="F139" s="106">
        <v>45291</v>
      </c>
      <c r="G139" s="107" t="s">
        <v>3532</v>
      </c>
    </row>
    <row r="140" spans="1:7" ht="15" customHeight="1" x14ac:dyDescent="0.25">
      <c r="A140" s="103" t="s">
        <v>3087</v>
      </c>
      <c r="B140" s="104" t="s">
        <v>298</v>
      </c>
      <c r="C140" s="104" t="s">
        <v>1911</v>
      </c>
      <c r="D140" s="105" t="s">
        <v>3088</v>
      </c>
      <c r="E140" s="106">
        <v>43168</v>
      </c>
      <c r="F140" s="106">
        <v>45291</v>
      </c>
      <c r="G140" s="107" t="s">
        <v>3532</v>
      </c>
    </row>
    <row r="141" spans="1:7" ht="15" customHeight="1" x14ac:dyDescent="0.25">
      <c r="A141" s="103" t="s">
        <v>3089</v>
      </c>
      <c r="B141" s="104" t="s">
        <v>300</v>
      </c>
      <c r="C141" s="104" t="s">
        <v>1913</v>
      </c>
      <c r="D141" s="105" t="s">
        <v>3090</v>
      </c>
      <c r="E141" s="106">
        <v>43168</v>
      </c>
      <c r="F141" s="106">
        <v>45291</v>
      </c>
      <c r="G141" s="107" t="s">
        <v>3532</v>
      </c>
    </row>
    <row r="142" spans="1:7" ht="15" customHeight="1" x14ac:dyDescent="0.25">
      <c r="A142" s="103" t="s">
        <v>3091</v>
      </c>
      <c r="B142" s="104" t="s">
        <v>302</v>
      </c>
      <c r="C142" s="104" t="s">
        <v>1915</v>
      </c>
      <c r="D142" s="105" t="s">
        <v>3092</v>
      </c>
      <c r="E142" s="106">
        <v>43168</v>
      </c>
      <c r="F142" s="106">
        <v>45291</v>
      </c>
      <c r="G142" s="107" t="s">
        <v>3532</v>
      </c>
    </row>
    <row r="143" spans="1:7" ht="15" customHeight="1" x14ac:dyDescent="0.25">
      <c r="A143" s="103" t="s">
        <v>3093</v>
      </c>
      <c r="B143" s="104" t="s">
        <v>304</v>
      </c>
      <c r="C143" s="104" t="s">
        <v>1917</v>
      </c>
      <c r="D143" s="105" t="s">
        <v>3094</v>
      </c>
      <c r="E143" s="106">
        <v>43168</v>
      </c>
      <c r="F143" s="106">
        <v>45291</v>
      </c>
      <c r="G143" s="107" t="s">
        <v>3532</v>
      </c>
    </row>
    <row r="144" spans="1:7" ht="15" customHeight="1" x14ac:dyDescent="0.25">
      <c r="A144" s="103" t="s">
        <v>3095</v>
      </c>
      <c r="B144" s="104" t="s">
        <v>306</v>
      </c>
      <c r="C144" s="104" t="s">
        <v>1919</v>
      </c>
      <c r="D144" s="105" t="s">
        <v>3096</v>
      </c>
      <c r="E144" s="106">
        <v>43168</v>
      </c>
      <c r="F144" s="106">
        <v>45291</v>
      </c>
      <c r="G144" s="107" t="s">
        <v>3532</v>
      </c>
    </row>
    <row r="145" spans="1:7" ht="15" customHeight="1" x14ac:dyDescent="0.25">
      <c r="A145" s="103" t="s">
        <v>3097</v>
      </c>
      <c r="B145" s="104" t="s">
        <v>308</v>
      </c>
      <c r="C145" s="104" t="s">
        <v>1921</v>
      </c>
      <c r="D145" s="105" t="s">
        <v>3098</v>
      </c>
      <c r="E145" s="106">
        <v>43168</v>
      </c>
      <c r="F145" s="106">
        <v>45291</v>
      </c>
      <c r="G145" s="107" t="s">
        <v>3532</v>
      </c>
    </row>
    <row r="146" spans="1:7" ht="15" customHeight="1" x14ac:dyDescent="0.25">
      <c r="A146" s="103" t="s">
        <v>3099</v>
      </c>
      <c r="B146" s="104" t="s">
        <v>310</v>
      </c>
      <c r="C146" s="104" t="s">
        <v>1923</v>
      </c>
      <c r="D146" s="105" t="s">
        <v>3100</v>
      </c>
      <c r="E146" s="106">
        <v>43168</v>
      </c>
      <c r="F146" s="106">
        <v>45291</v>
      </c>
      <c r="G146" s="107" t="s">
        <v>3532</v>
      </c>
    </row>
    <row r="147" spans="1:7" ht="15" customHeight="1" x14ac:dyDescent="0.25">
      <c r="A147" s="103" t="s">
        <v>3101</v>
      </c>
      <c r="B147" s="104" t="s">
        <v>312</v>
      </c>
      <c r="C147" s="104" t="s">
        <v>1925</v>
      </c>
      <c r="D147" s="105" t="s">
        <v>3102</v>
      </c>
      <c r="E147" s="106">
        <v>43168</v>
      </c>
      <c r="F147" s="106">
        <v>45291</v>
      </c>
      <c r="G147" s="107" t="s">
        <v>3532</v>
      </c>
    </row>
    <row r="148" spans="1:7" ht="15" customHeight="1" x14ac:dyDescent="0.25">
      <c r="A148" s="103" t="s">
        <v>3103</v>
      </c>
      <c r="B148" s="104" t="s">
        <v>314</v>
      </c>
      <c r="C148" s="104" t="s">
        <v>1927</v>
      </c>
      <c r="D148" s="105" t="s">
        <v>3104</v>
      </c>
      <c r="E148" s="106">
        <v>43168</v>
      </c>
      <c r="F148" s="106">
        <v>45291</v>
      </c>
      <c r="G148" s="107" t="s">
        <v>3532</v>
      </c>
    </row>
    <row r="149" spans="1:7" ht="15" customHeight="1" x14ac:dyDescent="0.25">
      <c r="A149" s="103" t="s">
        <v>3105</v>
      </c>
      <c r="B149" s="104" t="s">
        <v>316</v>
      </c>
      <c r="C149" s="104" t="s">
        <v>1929</v>
      </c>
      <c r="D149" s="105" t="s">
        <v>3106</v>
      </c>
      <c r="E149" s="106">
        <v>43168</v>
      </c>
      <c r="F149" s="106">
        <v>45291</v>
      </c>
      <c r="G149" s="107" t="s">
        <v>3532</v>
      </c>
    </row>
    <row r="150" spans="1:7" ht="15" customHeight="1" x14ac:dyDescent="0.25">
      <c r="A150" s="103" t="s">
        <v>3107</v>
      </c>
      <c r="B150" s="104" t="s">
        <v>318</v>
      </c>
      <c r="C150" s="104" t="s">
        <v>1931</v>
      </c>
      <c r="D150" s="105" t="s">
        <v>3108</v>
      </c>
      <c r="E150" s="106">
        <v>43168</v>
      </c>
      <c r="F150" s="106">
        <v>45291</v>
      </c>
      <c r="G150" s="107" t="s">
        <v>3532</v>
      </c>
    </row>
    <row r="151" spans="1:7" ht="15" customHeight="1" x14ac:dyDescent="0.25">
      <c r="A151" s="103" t="s">
        <v>3109</v>
      </c>
      <c r="B151" s="104" t="s">
        <v>320</v>
      </c>
      <c r="C151" s="104" t="s">
        <v>1933</v>
      </c>
      <c r="D151" s="105" t="s">
        <v>3110</v>
      </c>
      <c r="E151" s="106">
        <v>43168</v>
      </c>
      <c r="F151" s="106">
        <v>45291</v>
      </c>
      <c r="G151" s="107" t="s">
        <v>3532</v>
      </c>
    </row>
    <row r="152" spans="1:7" ht="15" customHeight="1" x14ac:dyDescent="0.25">
      <c r="A152" s="103" t="s">
        <v>3111</v>
      </c>
      <c r="B152" s="104" t="s">
        <v>322</v>
      </c>
      <c r="C152" s="104" t="s">
        <v>1935</v>
      </c>
      <c r="D152" s="105" t="s">
        <v>3112</v>
      </c>
      <c r="E152" s="106">
        <v>43168</v>
      </c>
      <c r="F152" s="106">
        <v>45291</v>
      </c>
      <c r="G152" s="107" t="s">
        <v>3532</v>
      </c>
    </row>
    <row r="153" spans="1:7" ht="15" customHeight="1" x14ac:dyDescent="0.25">
      <c r="A153" s="103" t="s">
        <v>3113</v>
      </c>
      <c r="B153" s="104" t="s">
        <v>324</v>
      </c>
      <c r="C153" s="104" t="s">
        <v>1937</v>
      </c>
      <c r="D153" s="105" t="s">
        <v>3114</v>
      </c>
      <c r="E153" s="106">
        <v>43168</v>
      </c>
      <c r="F153" s="106">
        <v>45291</v>
      </c>
      <c r="G153" s="107" t="s">
        <v>3532</v>
      </c>
    </row>
    <row r="154" spans="1:7" ht="15" customHeight="1" x14ac:dyDescent="0.25">
      <c r="A154" s="103" t="s">
        <v>3115</v>
      </c>
      <c r="B154" s="104" t="s">
        <v>326</v>
      </c>
      <c r="C154" s="104" t="s">
        <v>1939</v>
      </c>
      <c r="D154" s="105" t="s">
        <v>3116</v>
      </c>
      <c r="E154" s="106">
        <v>43168</v>
      </c>
      <c r="F154" s="106">
        <v>45291</v>
      </c>
      <c r="G154" s="107" t="s">
        <v>3532</v>
      </c>
    </row>
    <row r="155" spans="1:7" ht="15" customHeight="1" x14ac:dyDescent="0.25">
      <c r="A155" s="103" t="s">
        <v>3117</v>
      </c>
      <c r="B155" s="104" t="s">
        <v>328</v>
      </c>
      <c r="C155" s="104" t="s">
        <v>1941</v>
      </c>
      <c r="D155" s="105" t="s">
        <v>3118</v>
      </c>
      <c r="E155" s="106">
        <v>43168</v>
      </c>
      <c r="F155" s="106">
        <v>45291</v>
      </c>
      <c r="G155" s="107" t="s">
        <v>3532</v>
      </c>
    </row>
    <row r="156" spans="1:7" ht="15" customHeight="1" x14ac:dyDescent="0.25">
      <c r="A156" s="103" t="s">
        <v>3119</v>
      </c>
      <c r="B156" s="104" t="s">
        <v>330</v>
      </c>
      <c r="C156" s="104" t="s">
        <v>1943</v>
      </c>
      <c r="D156" s="105" t="s">
        <v>3120</v>
      </c>
      <c r="E156" s="106">
        <v>43168</v>
      </c>
      <c r="F156" s="106">
        <v>45291</v>
      </c>
      <c r="G156" s="107" t="s">
        <v>3532</v>
      </c>
    </row>
    <row r="157" spans="1:7" ht="15" customHeight="1" x14ac:dyDescent="0.25">
      <c r="A157" s="103" t="s">
        <v>3121</v>
      </c>
      <c r="B157" s="104" t="s">
        <v>332</v>
      </c>
      <c r="C157" s="104" t="s">
        <v>1945</v>
      </c>
      <c r="D157" s="105" t="s">
        <v>3122</v>
      </c>
      <c r="E157" s="106">
        <v>43168</v>
      </c>
      <c r="F157" s="106">
        <v>45291</v>
      </c>
      <c r="G157" s="107" t="s">
        <v>3532</v>
      </c>
    </row>
    <row r="158" spans="1:7" ht="15" customHeight="1" x14ac:dyDescent="0.25">
      <c r="A158" s="103" t="s">
        <v>3123</v>
      </c>
      <c r="B158" s="104" t="s">
        <v>334</v>
      </c>
      <c r="C158" s="104" t="s">
        <v>1947</v>
      </c>
      <c r="D158" s="105" t="s">
        <v>3124</v>
      </c>
      <c r="E158" s="106">
        <v>43168</v>
      </c>
      <c r="F158" s="106">
        <v>45291</v>
      </c>
      <c r="G158" s="107" t="s">
        <v>3532</v>
      </c>
    </row>
    <row r="159" spans="1:7" ht="15" customHeight="1" x14ac:dyDescent="0.25">
      <c r="A159" s="103" t="s">
        <v>3125</v>
      </c>
      <c r="B159" s="104" t="s">
        <v>336</v>
      </c>
      <c r="C159" s="104" t="s">
        <v>1949</v>
      </c>
      <c r="D159" s="105" t="s">
        <v>3126</v>
      </c>
      <c r="E159" s="106">
        <v>43168</v>
      </c>
      <c r="F159" s="106">
        <v>45291</v>
      </c>
      <c r="G159" s="107" t="s">
        <v>3532</v>
      </c>
    </row>
    <row r="160" spans="1:7" ht="15" customHeight="1" x14ac:dyDescent="0.25">
      <c r="A160" s="103" t="s">
        <v>3127</v>
      </c>
      <c r="B160" s="104" t="s">
        <v>338</v>
      </c>
      <c r="C160" s="104" t="s">
        <v>1951</v>
      </c>
      <c r="D160" s="105" t="s">
        <v>3128</v>
      </c>
      <c r="E160" s="106">
        <v>43168</v>
      </c>
      <c r="F160" s="106">
        <v>45291</v>
      </c>
      <c r="G160" s="107" t="s">
        <v>3532</v>
      </c>
    </row>
    <row r="161" spans="1:7" ht="15" customHeight="1" x14ac:dyDescent="0.25">
      <c r="A161" s="103" t="s">
        <v>3129</v>
      </c>
      <c r="B161" s="104" t="s">
        <v>340</v>
      </c>
      <c r="C161" s="104" t="s">
        <v>1953</v>
      </c>
      <c r="D161" s="105" t="s">
        <v>3130</v>
      </c>
      <c r="E161" s="106">
        <v>43168</v>
      </c>
      <c r="F161" s="106">
        <v>45291</v>
      </c>
      <c r="G161" s="107" t="s">
        <v>3532</v>
      </c>
    </row>
    <row r="162" spans="1:7" ht="15" customHeight="1" x14ac:dyDescent="0.25">
      <c r="A162" s="103" t="s">
        <v>3131</v>
      </c>
      <c r="B162" s="104" t="s">
        <v>342</v>
      </c>
      <c r="C162" s="104" t="s">
        <v>1955</v>
      </c>
      <c r="D162" s="105" t="s">
        <v>3132</v>
      </c>
      <c r="E162" s="106">
        <v>43168</v>
      </c>
      <c r="F162" s="106">
        <v>45291</v>
      </c>
      <c r="G162" s="107" t="s">
        <v>3532</v>
      </c>
    </row>
    <row r="163" spans="1:7" ht="15" customHeight="1" x14ac:dyDescent="0.25">
      <c r="A163" s="103" t="s">
        <v>3133</v>
      </c>
      <c r="B163" s="104" t="s">
        <v>344</v>
      </c>
      <c r="C163" s="104" t="s">
        <v>1957</v>
      </c>
      <c r="D163" s="105" t="s">
        <v>3134</v>
      </c>
      <c r="E163" s="106">
        <v>43168</v>
      </c>
      <c r="F163" s="106">
        <v>45291</v>
      </c>
      <c r="G163" s="107" t="s">
        <v>3532</v>
      </c>
    </row>
    <row r="164" spans="1:7" ht="15" customHeight="1" x14ac:dyDescent="0.25">
      <c r="A164" s="103" t="s">
        <v>3135</v>
      </c>
      <c r="B164" s="104" t="s">
        <v>346</v>
      </c>
      <c r="C164" s="104" t="s">
        <v>1959</v>
      </c>
      <c r="D164" s="105" t="s">
        <v>3136</v>
      </c>
      <c r="E164" s="106">
        <v>43168</v>
      </c>
      <c r="F164" s="106">
        <v>45291</v>
      </c>
      <c r="G164" s="107" t="s">
        <v>3532</v>
      </c>
    </row>
    <row r="165" spans="1:7" ht="15" customHeight="1" x14ac:dyDescent="0.25">
      <c r="A165" s="103" t="s">
        <v>3137</v>
      </c>
      <c r="B165" s="104" t="s">
        <v>348</v>
      </c>
      <c r="C165" s="104" t="s">
        <v>1961</v>
      </c>
      <c r="D165" s="105" t="s">
        <v>3138</v>
      </c>
      <c r="E165" s="106">
        <v>43168</v>
      </c>
      <c r="F165" s="106">
        <v>45291</v>
      </c>
      <c r="G165" s="107" t="s">
        <v>3532</v>
      </c>
    </row>
    <row r="166" spans="1:7" ht="15" customHeight="1" x14ac:dyDescent="0.25">
      <c r="A166" s="103" t="s">
        <v>3139</v>
      </c>
      <c r="B166" s="104" t="s">
        <v>350</v>
      </c>
      <c r="C166" s="104" t="s">
        <v>1963</v>
      </c>
      <c r="D166" s="105" t="s">
        <v>3140</v>
      </c>
      <c r="E166" s="106">
        <v>43168</v>
      </c>
      <c r="F166" s="106">
        <v>45291</v>
      </c>
      <c r="G166" s="107" t="s">
        <v>3532</v>
      </c>
    </row>
    <row r="167" spans="1:7" ht="15" customHeight="1" x14ac:dyDescent="0.25">
      <c r="A167" s="103" t="s">
        <v>3141</v>
      </c>
      <c r="B167" s="104" t="s">
        <v>352</v>
      </c>
      <c r="C167" s="104" t="s">
        <v>1965</v>
      </c>
      <c r="D167" s="105" t="s">
        <v>3142</v>
      </c>
      <c r="E167" s="106">
        <v>43168</v>
      </c>
      <c r="F167" s="106">
        <v>45291</v>
      </c>
      <c r="G167" s="107" t="s">
        <v>3532</v>
      </c>
    </row>
    <row r="168" spans="1:7" ht="15" customHeight="1" x14ac:dyDescent="0.25">
      <c r="A168" s="103" t="s">
        <v>3143</v>
      </c>
      <c r="B168" s="104" t="s">
        <v>354</v>
      </c>
      <c r="C168" s="104" t="s">
        <v>1967</v>
      </c>
      <c r="D168" s="105" t="s">
        <v>3144</v>
      </c>
      <c r="E168" s="106">
        <v>43168</v>
      </c>
      <c r="F168" s="106">
        <v>45291</v>
      </c>
      <c r="G168" s="107" t="s">
        <v>3532</v>
      </c>
    </row>
    <row r="169" spans="1:7" ht="15" customHeight="1" x14ac:dyDescent="0.25">
      <c r="A169" s="103" t="s">
        <v>3145</v>
      </c>
      <c r="B169" s="104" t="s">
        <v>356</v>
      </c>
      <c r="C169" s="104" t="s">
        <v>1969</v>
      </c>
      <c r="D169" s="105" t="s">
        <v>3146</v>
      </c>
      <c r="E169" s="106">
        <v>43168</v>
      </c>
      <c r="F169" s="106">
        <v>45291</v>
      </c>
      <c r="G169" s="107" t="s">
        <v>3532</v>
      </c>
    </row>
    <row r="170" spans="1:7" ht="15" customHeight="1" x14ac:dyDescent="0.25">
      <c r="A170" s="103" t="s">
        <v>3147</v>
      </c>
      <c r="B170" s="104" t="s">
        <v>358</v>
      </c>
      <c r="C170" s="104" t="s">
        <v>1971</v>
      </c>
      <c r="D170" s="105" t="s">
        <v>3148</v>
      </c>
      <c r="E170" s="106">
        <v>43168</v>
      </c>
      <c r="F170" s="106">
        <v>45291</v>
      </c>
      <c r="G170" s="107" t="s">
        <v>3532</v>
      </c>
    </row>
    <row r="171" spans="1:7" ht="15" customHeight="1" x14ac:dyDescent="0.25">
      <c r="A171" s="103" t="s">
        <v>3149</v>
      </c>
      <c r="B171" s="104" t="s">
        <v>360</v>
      </c>
      <c r="C171" s="104" t="s">
        <v>1973</v>
      </c>
      <c r="D171" s="105" t="s">
        <v>3150</v>
      </c>
      <c r="E171" s="106">
        <v>43168</v>
      </c>
      <c r="F171" s="106">
        <v>45291</v>
      </c>
      <c r="G171" s="107" t="s">
        <v>3532</v>
      </c>
    </row>
    <row r="172" spans="1:7" ht="15" customHeight="1" x14ac:dyDescent="0.25">
      <c r="A172" s="103" t="s">
        <v>3151</v>
      </c>
      <c r="B172" s="104" t="s">
        <v>362</v>
      </c>
      <c r="C172" s="104" t="s">
        <v>1975</v>
      </c>
      <c r="D172" s="105" t="s">
        <v>3152</v>
      </c>
      <c r="E172" s="106">
        <v>43168</v>
      </c>
      <c r="F172" s="106">
        <v>45291</v>
      </c>
      <c r="G172" s="107" t="s">
        <v>3532</v>
      </c>
    </row>
    <row r="173" spans="1:7" ht="15" customHeight="1" x14ac:dyDescent="0.25">
      <c r="A173" s="103" t="s">
        <v>3160</v>
      </c>
      <c r="B173" s="104" t="s">
        <v>61</v>
      </c>
      <c r="C173" s="104" t="s">
        <v>1988</v>
      </c>
      <c r="D173" s="105" t="s">
        <v>3161</v>
      </c>
      <c r="E173" s="106">
        <v>43168</v>
      </c>
      <c r="F173" s="106">
        <v>45291</v>
      </c>
      <c r="G173" s="107" t="s">
        <v>3532</v>
      </c>
    </row>
    <row r="174" spans="1:7" ht="15" customHeight="1" x14ac:dyDescent="0.25">
      <c r="A174" s="103" t="s">
        <v>3162</v>
      </c>
      <c r="B174" s="104" t="s">
        <v>63</v>
      </c>
      <c r="C174" s="104" t="s">
        <v>1990</v>
      </c>
      <c r="D174" s="105" t="s">
        <v>3163</v>
      </c>
      <c r="E174" s="106">
        <v>43168</v>
      </c>
      <c r="F174" s="106">
        <v>45291</v>
      </c>
      <c r="G174" s="107" t="s">
        <v>3532</v>
      </c>
    </row>
    <row r="175" spans="1:7" ht="15" customHeight="1" x14ac:dyDescent="0.25">
      <c r="A175" s="103" t="s">
        <v>3164</v>
      </c>
      <c r="B175" s="104" t="s">
        <v>65</v>
      </c>
      <c r="C175" s="104" t="s">
        <v>1992</v>
      </c>
      <c r="D175" s="105" t="s">
        <v>3165</v>
      </c>
      <c r="E175" s="106">
        <v>43168</v>
      </c>
      <c r="F175" s="106">
        <v>45291</v>
      </c>
      <c r="G175" s="107" t="s">
        <v>3532</v>
      </c>
    </row>
    <row r="176" spans="1:7" ht="15" customHeight="1" x14ac:dyDescent="0.25">
      <c r="A176" s="103" t="s">
        <v>3166</v>
      </c>
      <c r="B176" s="104" t="s">
        <v>379</v>
      </c>
      <c r="C176" s="104" t="s">
        <v>1994</v>
      </c>
      <c r="D176" s="105" t="s">
        <v>3167</v>
      </c>
      <c r="E176" s="106">
        <v>43168</v>
      </c>
      <c r="F176" s="106">
        <v>45291</v>
      </c>
      <c r="G176" s="107" t="s">
        <v>3532</v>
      </c>
    </row>
    <row r="177" spans="1:7" ht="15" customHeight="1" x14ac:dyDescent="0.25">
      <c r="A177" s="103" t="s">
        <v>3168</v>
      </c>
      <c r="B177" s="104" t="s">
        <v>381</v>
      </c>
      <c r="C177" s="104" t="s">
        <v>1996</v>
      </c>
      <c r="D177" s="105" t="s">
        <v>3169</v>
      </c>
      <c r="E177" s="106">
        <v>43168</v>
      </c>
      <c r="F177" s="106">
        <v>45291</v>
      </c>
      <c r="G177" s="107" t="s">
        <v>3532</v>
      </c>
    </row>
    <row r="178" spans="1:7" ht="15" customHeight="1" x14ac:dyDescent="0.25">
      <c r="A178" s="103" t="s">
        <v>3170</v>
      </c>
      <c r="B178" s="104" t="s">
        <v>383</v>
      </c>
      <c r="C178" s="104" t="s">
        <v>1998</v>
      </c>
      <c r="D178" s="105" t="s">
        <v>3171</v>
      </c>
      <c r="E178" s="106">
        <v>43168</v>
      </c>
      <c r="F178" s="106">
        <v>45291</v>
      </c>
      <c r="G178" s="107" t="s">
        <v>3532</v>
      </c>
    </row>
    <row r="179" spans="1:7" ht="15" customHeight="1" x14ac:dyDescent="0.25">
      <c r="A179" s="103" t="s">
        <v>3172</v>
      </c>
      <c r="B179" s="104" t="s">
        <v>385</v>
      </c>
      <c r="C179" s="104" t="s">
        <v>2000</v>
      </c>
      <c r="D179" s="105" t="s">
        <v>3173</v>
      </c>
      <c r="E179" s="106">
        <v>43168</v>
      </c>
      <c r="F179" s="106">
        <v>45291</v>
      </c>
      <c r="G179" s="107" t="s">
        <v>3532</v>
      </c>
    </row>
    <row r="180" spans="1:7" ht="15" customHeight="1" x14ac:dyDescent="0.25">
      <c r="A180" s="103" t="s">
        <v>3174</v>
      </c>
      <c r="B180" s="104" t="s">
        <v>387</v>
      </c>
      <c r="C180" s="104" t="s">
        <v>2002</v>
      </c>
      <c r="D180" s="105" t="s">
        <v>3175</v>
      </c>
      <c r="E180" s="106">
        <v>43168</v>
      </c>
      <c r="F180" s="106">
        <v>45291</v>
      </c>
      <c r="G180" s="107" t="s">
        <v>3532</v>
      </c>
    </row>
    <row r="181" spans="1:7" ht="15" customHeight="1" x14ac:dyDescent="0.25">
      <c r="A181" s="103" t="s">
        <v>3176</v>
      </c>
      <c r="B181" s="104" t="s">
        <v>389</v>
      </c>
      <c r="C181" s="104" t="s">
        <v>2004</v>
      </c>
      <c r="D181" s="105" t="s">
        <v>3177</v>
      </c>
      <c r="E181" s="106">
        <v>43168</v>
      </c>
      <c r="F181" s="106">
        <v>45291</v>
      </c>
      <c r="G181" s="107" t="s">
        <v>3532</v>
      </c>
    </row>
    <row r="182" spans="1:7" ht="15" customHeight="1" x14ac:dyDescent="0.25">
      <c r="A182" s="103" t="s">
        <v>3178</v>
      </c>
      <c r="B182" s="104" t="s">
        <v>391</v>
      </c>
      <c r="C182" s="104" t="s">
        <v>2006</v>
      </c>
      <c r="D182" s="105" t="s">
        <v>3179</v>
      </c>
      <c r="E182" s="106">
        <v>43168</v>
      </c>
      <c r="F182" s="106">
        <v>45291</v>
      </c>
      <c r="G182" s="107" t="s">
        <v>3532</v>
      </c>
    </row>
    <row r="183" spans="1:7" ht="15" customHeight="1" x14ac:dyDescent="0.25">
      <c r="A183" s="103" t="s">
        <v>3180</v>
      </c>
      <c r="B183" s="104" t="s">
        <v>393</v>
      </c>
      <c r="C183" s="104" t="s">
        <v>2008</v>
      </c>
      <c r="D183" s="105" t="s">
        <v>3181</v>
      </c>
      <c r="E183" s="106">
        <v>43168</v>
      </c>
      <c r="F183" s="106">
        <v>45291</v>
      </c>
      <c r="G183" s="107" t="s">
        <v>3532</v>
      </c>
    </row>
    <row r="184" spans="1:7" ht="15" customHeight="1" x14ac:dyDescent="0.25">
      <c r="A184" s="103" t="s">
        <v>3182</v>
      </c>
      <c r="B184" s="104" t="s">
        <v>395</v>
      </c>
      <c r="C184" s="104" t="s">
        <v>2010</v>
      </c>
      <c r="D184" s="105" t="s">
        <v>3183</v>
      </c>
      <c r="E184" s="106">
        <v>43168</v>
      </c>
      <c r="F184" s="106">
        <v>45291</v>
      </c>
      <c r="G184" s="107" t="s">
        <v>3532</v>
      </c>
    </row>
    <row r="185" spans="1:7" ht="15" customHeight="1" x14ac:dyDescent="0.25">
      <c r="A185" s="103" t="s">
        <v>3184</v>
      </c>
      <c r="B185" s="104" t="s">
        <v>397</v>
      </c>
      <c r="C185" s="104" t="s">
        <v>2012</v>
      </c>
      <c r="D185" s="105" t="s">
        <v>3185</v>
      </c>
      <c r="E185" s="106">
        <v>43168</v>
      </c>
      <c r="F185" s="106">
        <v>45291</v>
      </c>
      <c r="G185" s="107" t="s">
        <v>3532</v>
      </c>
    </row>
    <row r="186" spans="1:7" ht="15" customHeight="1" x14ac:dyDescent="0.25">
      <c r="A186" s="103" t="s">
        <v>3186</v>
      </c>
      <c r="B186" s="104" t="s">
        <v>399</v>
      </c>
      <c r="C186" s="104" t="s">
        <v>2014</v>
      </c>
      <c r="D186" s="105" t="s">
        <v>3187</v>
      </c>
      <c r="E186" s="106">
        <v>43168</v>
      </c>
      <c r="F186" s="106">
        <v>45291</v>
      </c>
      <c r="G186" s="107" t="s">
        <v>3532</v>
      </c>
    </row>
    <row r="187" spans="1:7" ht="15" customHeight="1" x14ac:dyDescent="0.25">
      <c r="A187" s="103" t="s">
        <v>3188</v>
      </c>
      <c r="B187" s="104" t="s">
        <v>401</v>
      </c>
      <c r="C187" s="104" t="s">
        <v>2016</v>
      </c>
      <c r="D187" s="105" t="s">
        <v>3189</v>
      </c>
      <c r="E187" s="106">
        <v>43168</v>
      </c>
      <c r="F187" s="106">
        <v>45291</v>
      </c>
      <c r="G187" s="107" t="s">
        <v>3532</v>
      </c>
    </row>
    <row r="188" spans="1:7" ht="15" customHeight="1" x14ac:dyDescent="0.25">
      <c r="A188" s="103" t="s">
        <v>3190</v>
      </c>
      <c r="B188" s="104" t="s">
        <v>403</v>
      </c>
      <c r="C188" s="104" t="s">
        <v>2018</v>
      </c>
      <c r="D188" s="105" t="s">
        <v>3191</v>
      </c>
      <c r="E188" s="106">
        <v>43168</v>
      </c>
      <c r="F188" s="106">
        <v>45291</v>
      </c>
      <c r="G188" s="107" t="s">
        <v>3532</v>
      </c>
    </row>
    <row r="189" spans="1:7" ht="15" customHeight="1" x14ac:dyDescent="0.25">
      <c r="A189" s="103" t="s">
        <v>3192</v>
      </c>
      <c r="B189" s="104" t="s">
        <v>405</v>
      </c>
      <c r="C189" s="104" t="s">
        <v>2020</v>
      </c>
      <c r="D189" s="105" t="s">
        <v>3193</v>
      </c>
      <c r="E189" s="106">
        <v>43168</v>
      </c>
      <c r="F189" s="106">
        <v>45291</v>
      </c>
      <c r="G189" s="107" t="s">
        <v>3532</v>
      </c>
    </row>
    <row r="190" spans="1:7" ht="15" customHeight="1" x14ac:dyDescent="0.25">
      <c r="A190" s="103" t="s">
        <v>3194</v>
      </c>
      <c r="B190" s="104" t="s">
        <v>407</v>
      </c>
      <c r="C190" s="104" t="s">
        <v>2022</v>
      </c>
      <c r="D190" s="105" t="s">
        <v>3195</v>
      </c>
      <c r="E190" s="106">
        <v>43168</v>
      </c>
      <c r="F190" s="106">
        <v>45291</v>
      </c>
      <c r="G190" s="107" t="s">
        <v>3532</v>
      </c>
    </row>
    <row r="191" spans="1:7" ht="15" customHeight="1" x14ac:dyDescent="0.25">
      <c r="A191" s="103" t="s">
        <v>3196</v>
      </c>
      <c r="B191" s="104" t="s">
        <v>409</v>
      </c>
      <c r="C191" s="104" t="s">
        <v>2024</v>
      </c>
      <c r="D191" s="105" t="s">
        <v>3197</v>
      </c>
      <c r="E191" s="106">
        <v>43168</v>
      </c>
      <c r="F191" s="106">
        <v>45291</v>
      </c>
      <c r="G191" s="107" t="s">
        <v>3532</v>
      </c>
    </row>
    <row r="192" spans="1:7" ht="15" customHeight="1" x14ac:dyDescent="0.25">
      <c r="A192" s="103" t="s">
        <v>3198</v>
      </c>
      <c r="B192" s="104" t="s">
        <v>411</v>
      </c>
      <c r="C192" s="104" t="s">
        <v>2026</v>
      </c>
      <c r="D192" s="105" t="s">
        <v>3199</v>
      </c>
      <c r="E192" s="106">
        <v>43168</v>
      </c>
      <c r="F192" s="106">
        <v>45291</v>
      </c>
      <c r="G192" s="107" t="s">
        <v>3532</v>
      </c>
    </row>
    <row r="193" spans="1:7" ht="15" customHeight="1" x14ac:dyDescent="0.25">
      <c r="A193" s="103" t="s">
        <v>3200</v>
      </c>
      <c r="B193" s="104" t="s">
        <v>413</v>
      </c>
      <c r="C193" s="104" t="s">
        <v>2028</v>
      </c>
      <c r="D193" s="105" t="s">
        <v>3201</v>
      </c>
      <c r="E193" s="106">
        <v>43168</v>
      </c>
      <c r="F193" s="106">
        <v>45291</v>
      </c>
      <c r="G193" s="107" t="s">
        <v>3532</v>
      </c>
    </row>
    <row r="194" spans="1:7" ht="15" customHeight="1" x14ac:dyDescent="0.25">
      <c r="A194" s="103" t="s">
        <v>3202</v>
      </c>
      <c r="B194" s="104" t="s">
        <v>415</v>
      </c>
      <c r="C194" s="104" t="s">
        <v>2030</v>
      </c>
      <c r="D194" s="105" t="s">
        <v>3203</v>
      </c>
      <c r="E194" s="106">
        <v>43168</v>
      </c>
      <c r="F194" s="106">
        <v>45291</v>
      </c>
      <c r="G194" s="107" t="s">
        <v>3532</v>
      </c>
    </row>
    <row r="195" spans="1:7" ht="15" customHeight="1" x14ac:dyDescent="0.25">
      <c r="A195" s="103" t="s">
        <v>3204</v>
      </c>
      <c r="B195" s="104" t="s">
        <v>417</v>
      </c>
      <c r="C195" s="104" t="s">
        <v>2032</v>
      </c>
      <c r="D195" s="105" t="s">
        <v>3205</v>
      </c>
      <c r="E195" s="106">
        <v>43168</v>
      </c>
      <c r="F195" s="106">
        <v>45291</v>
      </c>
      <c r="G195" s="107" t="s">
        <v>3532</v>
      </c>
    </row>
    <row r="196" spans="1:7" ht="15" customHeight="1" x14ac:dyDescent="0.25">
      <c r="A196" s="103" t="s">
        <v>3206</v>
      </c>
      <c r="B196" s="104" t="s">
        <v>419</v>
      </c>
      <c r="C196" s="104" t="s">
        <v>2034</v>
      </c>
      <c r="D196" s="105" t="s">
        <v>3207</v>
      </c>
      <c r="E196" s="106">
        <v>43168</v>
      </c>
      <c r="F196" s="106">
        <v>45291</v>
      </c>
      <c r="G196" s="107" t="s">
        <v>3532</v>
      </c>
    </row>
    <row r="197" spans="1:7" ht="15" customHeight="1" x14ac:dyDescent="0.25">
      <c r="A197" s="103" t="s">
        <v>3208</v>
      </c>
      <c r="B197" s="104" t="s">
        <v>421</v>
      </c>
      <c r="C197" s="104" t="s">
        <v>2036</v>
      </c>
      <c r="D197" s="105" t="s">
        <v>3209</v>
      </c>
      <c r="E197" s="106">
        <v>43168</v>
      </c>
      <c r="F197" s="106">
        <v>45291</v>
      </c>
      <c r="G197" s="107" t="s">
        <v>3532</v>
      </c>
    </row>
    <row r="198" spans="1:7" ht="15" customHeight="1" x14ac:dyDescent="0.25">
      <c r="A198" s="103" t="s">
        <v>3210</v>
      </c>
      <c r="B198" s="104" t="s">
        <v>423</v>
      </c>
      <c r="C198" s="104" t="s">
        <v>2038</v>
      </c>
      <c r="D198" s="105" t="s">
        <v>3211</v>
      </c>
      <c r="E198" s="106">
        <v>43168</v>
      </c>
      <c r="F198" s="106">
        <v>45291</v>
      </c>
      <c r="G198" s="107" t="s">
        <v>3532</v>
      </c>
    </row>
    <row r="199" spans="1:7" ht="15" customHeight="1" x14ac:dyDescent="0.25">
      <c r="A199" s="103" t="s">
        <v>3212</v>
      </c>
      <c r="B199" s="104" t="s">
        <v>425</v>
      </c>
      <c r="C199" s="104" t="s">
        <v>2040</v>
      </c>
      <c r="D199" s="105" t="s">
        <v>3213</v>
      </c>
      <c r="E199" s="106">
        <v>43168</v>
      </c>
      <c r="F199" s="106">
        <v>45291</v>
      </c>
      <c r="G199" s="107" t="s">
        <v>3532</v>
      </c>
    </row>
    <row r="200" spans="1:7" ht="15" customHeight="1" x14ac:dyDescent="0.25">
      <c r="A200" s="103" t="s">
        <v>3214</v>
      </c>
      <c r="B200" s="104" t="s">
        <v>427</v>
      </c>
      <c r="C200" s="104" t="s">
        <v>2042</v>
      </c>
      <c r="D200" s="105" t="s">
        <v>3215</v>
      </c>
      <c r="E200" s="106">
        <v>43168</v>
      </c>
      <c r="F200" s="106">
        <v>45291</v>
      </c>
      <c r="G200" s="107" t="s">
        <v>3532</v>
      </c>
    </row>
    <row r="201" spans="1:7" ht="15" customHeight="1" x14ac:dyDescent="0.25">
      <c r="A201" s="103" t="s">
        <v>3216</v>
      </c>
      <c r="B201" s="104" t="s">
        <v>429</v>
      </c>
      <c r="C201" s="104" t="s">
        <v>2044</v>
      </c>
      <c r="D201" s="105" t="s">
        <v>3217</v>
      </c>
      <c r="E201" s="106">
        <v>43168</v>
      </c>
      <c r="F201" s="106">
        <v>45291</v>
      </c>
      <c r="G201" s="107" t="s">
        <v>3532</v>
      </c>
    </row>
    <row r="202" spans="1:7" ht="15" customHeight="1" x14ac:dyDescent="0.25">
      <c r="A202" s="103" t="s">
        <v>3218</v>
      </c>
      <c r="B202" s="104" t="s">
        <v>431</v>
      </c>
      <c r="C202" s="104" t="s">
        <v>2046</v>
      </c>
      <c r="D202" s="105" t="s">
        <v>3219</v>
      </c>
      <c r="E202" s="106">
        <v>43168</v>
      </c>
      <c r="F202" s="106">
        <v>45291</v>
      </c>
      <c r="G202" s="107" t="s">
        <v>3532</v>
      </c>
    </row>
    <row r="203" spans="1:7" ht="15" customHeight="1" x14ac:dyDescent="0.25">
      <c r="A203" s="103" t="s">
        <v>3220</v>
      </c>
      <c r="B203" s="104" t="s">
        <v>433</v>
      </c>
      <c r="C203" s="104" t="s">
        <v>2048</v>
      </c>
      <c r="D203" s="105" t="s">
        <v>3221</v>
      </c>
      <c r="E203" s="106">
        <v>43168</v>
      </c>
      <c r="F203" s="106">
        <v>45291</v>
      </c>
      <c r="G203" s="107" t="s">
        <v>3532</v>
      </c>
    </row>
    <row r="204" spans="1:7" ht="15" customHeight="1" x14ac:dyDescent="0.25">
      <c r="A204" s="103" t="s">
        <v>3222</v>
      </c>
      <c r="B204" s="104" t="s">
        <v>435</v>
      </c>
      <c r="C204" s="104" t="s">
        <v>2050</v>
      </c>
      <c r="D204" s="105" t="s">
        <v>3223</v>
      </c>
      <c r="E204" s="106">
        <v>43168</v>
      </c>
      <c r="F204" s="106">
        <v>45291</v>
      </c>
      <c r="G204" s="107" t="s">
        <v>3532</v>
      </c>
    </row>
    <row r="205" spans="1:7" ht="15" customHeight="1" x14ac:dyDescent="0.25">
      <c r="A205" s="103" t="s">
        <v>3224</v>
      </c>
      <c r="B205" s="104" t="s">
        <v>437</v>
      </c>
      <c r="C205" s="104" t="s">
        <v>2052</v>
      </c>
      <c r="D205" s="105" t="s">
        <v>3225</v>
      </c>
      <c r="E205" s="106">
        <v>43168</v>
      </c>
      <c r="F205" s="106">
        <v>45291</v>
      </c>
      <c r="G205" s="107" t="s">
        <v>3532</v>
      </c>
    </row>
    <row r="206" spans="1:7" ht="15" customHeight="1" x14ac:dyDescent="0.25">
      <c r="A206" s="103" t="s">
        <v>3226</v>
      </c>
      <c r="B206" s="104" t="s">
        <v>439</v>
      </c>
      <c r="C206" s="104" t="s">
        <v>2054</v>
      </c>
      <c r="D206" s="105" t="s">
        <v>3227</v>
      </c>
      <c r="E206" s="106">
        <v>43168</v>
      </c>
      <c r="F206" s="106">
        <v>45291</v>
      </c>
      <c r="G206" s="107" t="s">
        <v>3532</v>
      </c>
    </row>
    <row r="207" spans="1:7" ht="15" customHeight="1" x14ac:dyDescent="0.25">
      <c r="A207" s="103" t="s">
        <v>3228</v>
      </c>
      <c r="B207" s="104" t="s">
        <v>441</v>
      </c>
      <c r="C207" s="104" t="s">
        <v>2056</v>
      </c>
      <c r="D207" s="105" t="s">
        <v>3229</v>
      </c>
      <c r="E207" s="106">
        <v>43168</v>
      </c>
      <c r="F207" s="106">
        <v>45291</v>
      </c>
      <c r="G207" s="107" t="s">
        <v>3532</v>
      </c>
    </row>
    <row r="208" spans="1:7" ht="15" customHeight="1" x14ac:dyDescent="0.25">
      <c r="A208" s="103" t="s">
        <v>3230</v>
      </c>
      <c r="B208" s="104" t="s">
        <v>443</v>
      </c>
      <c r="C208" s="104" t="s">
        <v>2058</v>
      </c>
      <c r="D208" s="105" t="s">
        <v>3231</v>
      </c>
      <c r="E208" s="106">
        <v>43168</v>
      </c>
      <c r="F208" s="106">
        <v>45291</v>
      </c>
      <c r="G208" s="107" t="s">
        <v>3532</v>
      </c>
    </row>
    <row r="209" spans="1:7" ht="15" customHeight="1" x14ac:dyDescent="0.25">
      <c r="A209" s="103" t="s">
        <v>3232</v>
      </c>
      <c r="B209" s="104" t="s">
        <v>445</v>
      </c>
      <c r="C209" s="104" t="s">
        <v>2060</v>
      </c>
      <c r="D209" s="105" t="s">
        <v>3233</v>
      </c>
      <c r="E209" s="106">
        <v>43168</v>
      </c>
      <c r="F209" s="106">
        <v>45291</v>
      </c>
      <c r="G209" s="107" t="s">
        <v>3532</v>
      </c>
    </row>
    <row r="210" spans="1:7" ht="15" customHeight="1" x14ac:dyDescent="0.25">
      <c r="A210" s="103" t="s">
        <v>3234</v>
      </c>
      <c r="B210" s="104" t="s">
        <v>447</v>
      </c>
      <c r="C210" s="104" t="s">
        <v>2062</v>
      </c>
      <c r="D210" s="105" t="s">
        <v>3235</v>
      </c>
      <c r="E210" s="106">
        <v>43168</v>
      </c>
      <c r="F210" s="106">
        <v>45291</v>
      </c>
      <c r="G210" s="107" t="s">
        <v>3532</v>
      </c>
    </row>
    <row r="211" spans="1:7" ht="15" customHeight="1" x14ac:dyDescent="0.25">
      <c r="A211" s="103" t="s">
        <v>3236</v>
      </c>
      <c r="B211" s="104" t="s">
        <v>449</v>
      </c>
      <c r="C211" s="104" t="s">
        <v>2064</v>
      </c>
      <c r="D211" s="105" t="s">
        <v>3237</v>
      </c>
      <c r="E211" s="106">
        <v>43168</v>
      </c>
      <c r="F211" s="106">
        <v>45291</v>
      </c>
      <c r="G211" s="107" t="s">
        <v>3532</v>
      </c>
    </row>
    <row r="212" spans="1:7" ht="15" customHeight="1" x14ac:dyDescent="0.25">
      <c r="A212" s="103" t="s">
        <v>3238</v>
      </c>
      <c r="B212" s="104" t="s">
        <v>451</v>
      </c>
      <c r="C212" s="104" t="s">
        <v>2066</v>
      </c>
      <c r="D212" s="105" t="s">
        <v>3239</v>
      </c>
      <c r="E212" s="106">
        <v>43168</v>
      </c>
      <c r="F212" s="106">
        <v>45291</v>
      </c>
      <c r="G212" s="107" t="s">
        <v>3532</v>
      </c>
    </row>
    <row r="213" spans="1:7" ht="15" customHeight="1" x14ac:dyDescent="0.25">
      <c r="A213" s="103" t="s">
        <v>3244</v>
      </c>
      <c r="B213" s="104" t="s">
        <v>1627</v>
      </c>
      <c r="C213" s="104" t="s">
        <v>1628</v>
      </c>
      <c r="D213" s="105" t="s">
        <v>3245</v>
      </c>
      <c r="E213" s="106">
        <v>43168</v>
      </c>
      <c r="F213" s="106">
        <v>45291</v>
      </c>
      <c r="G213" s="107" t="s">
        <v>3532</v>
      </c>
    </row>
    <row r="214" spans="1:7" ht="15" customHeight="1" x14ac:dyDescent="0.25">
      <c r="A214" s="103" t="s">
        <v>3246</v>
      </c>
      <c r="B214" s="104" t="s">
        <v>1630</v>
      </c>
      <c r="C214" s="104" t="s">
        <v>1631</v>
      </c>
      <c r="D214" s="105" t="s">
        <v>3247</v>
      </c>
      <c r="E214" s="106">
        <v>43168</v>
      </c>
      <c r="F214" s="106">
        <v>45291</v>
      </c>
      <c r="G214" s="107" t="s">
        <v>3532</v>
      </c>
    </row>
    <row r="215" spans="1:7" ht="15" customHeight="1" x14ac:dyDescent="0.25">
      <c r="A215" s="103" t="s">
        <v>3248</v>
      </c>
      <c r="B215" s="104" t="s">
        <v>1633</v>
      </c>
      <c r="C215" s="104" t="s">
        <v>1634</v>
      </c>
      <c r="D215" s="105" t="s">
        <v>3249</v>
      </c>
      <c r="E215" s="106">
        <v>43168</v>
      </c>
      <c r="F215" s="106">
        <v>45291</v>
      </c>
      <c r="G215" s="107" t="s">
        <v>3532</v>
      </c>
    </row>
    <row r="216" spans="1:7" ht="15" customHeight="1" x14ac:dyDescent="0.25">
      <c r="A216" s="103" t="s">
        <v>3250</v>
      </c>
      <c r="B216" s="104" t="s">
        <v>1636</v>
      </c>
      <c r="C216" s="104" t="s">
        <v>1637</v>
      </c>
      <c r="D216" s="105" t="s">
        <v>3251</v>
      </c>
      <c r="E216" s="106">
        <v>43168</v>
      </c>
      <c r="F216" s="106">
        <v>45291</v>
      </c>
      <c r="G216" s="107" t="s">
        <v>3532</v>
      </c>
    </row>
    <row r="217" spans="1:7" ht="15" customHeight="1" x14ac:dyDescent="0.25">
      <c r="A217" s="103" t="s">
        <v>3252</v>
      </c>
      <c r="B217" s="104" t="s">
        <v>1639</v>
      </c>
      <c r="C217" s="104" t="s">
        <v>1640</v>
      </c>
      <c r="D217" s="105" t="s">
        <v>3253</v>
      </c>
      <c r="E217" s="106">
        <v>43168</v>
      </c>
      <c r="F217" s="106">
        <v>45291</v>
      </c>
      <c r="G217" s="107" t="s">
        <v>3532</v>
      </c>
    </row>
    <row r="218" spans="1:7" ht="15" customHeight="1" x14ac:dyDescent="0.25">
      <c r="A218" s="103" t="s">
        <v>3254</v>
      </c>
      <c r="B218" s="104" t="s">
        <v>1642</v>
      </c>
      <c r="C218" s="104" t="s">
        <v>1643</v>
      </c>
      <c r="D218" s="105" t="s">
        <v>3255</v>
      </c>
      <c r="E218" s="106">
        <v>43168</v>
      </c>
      <c r="F218" s="106">
        <v>45291</v>
      </c>
      <c r="G218" s="107" t="s">
        <v>3532</v>
      </c>
    </row>
    <row r="219" spans="1:7" ht="15" customHeight="1" x14ac:dyDescent="0.25">
      <c r="A219" s="103" t="s">
        <v>3256</v>
      </c>
      <c r="B219" s="104" t="s">
        <v>1645</v>
      </c>
      <c r="C219" s="104" t="s">
        <v>1646</v>
      </c>
      <c r="D219" s="105" t="s">
        <v>3257</v>
      </c>
      <c r="E219" s="106">
        <v>43168</v>
      </c>
      <c r="F219" s="106">
        <v>45291</v>
      </c>
      <c r="G219" s="107" t="s">
        <v>3532</v>
      </c>
    </row>
    <row r="220" spans="1:7" ht="15" customHeight="1" x14ac:dyDescent="0.25">
      <c r="A220" s="103" t="s">
        <v>3258</v>
      </c>
      <c r="B220" s="104" t="s">
        <v>1648</v>
      </c>
      <c r="C220" s="104" t="s">
        <v>1649</v>
      </c>
      <c r="D220" s="105" t="s">
        <v>3259</v>
      </c>
      <c r="E220" s="106">
        <v>43168</v>
      </c>
      <c r="F220" s="106">
        <v>45291</v>
      </c>
      <c r="G220" s="107" t="s">
        <v>3532</v>
      </c>
    </row>
    <row r="221" spans="1:7" ht="15" customHeight="1" x14ac:dyDescent="0.25">
      <c r="A221" s="103" t="s">
        <v>3260</v>
      </c>
      <c r="B221" s="104" t="s">
        <v>1651</v>
      </c>
      <c r="C221" s="104" t="s">
        <v>1652</v>
      </c>
      <c r="D221" s="105" t="s">
        <v>3261</v>
      </c>
      <c r="E221" s="106">
        <v>43168</v>
      </c>
      <c r="F221" s="106">
        <v>45291</v>
      </c>
      <c r="G221" s="107" t="s">
        <v>3532</v>
      </c>
    </row>
    <row r="222" spans="1:7" ht="15" customHeight="1" x14ac:dyDescent="0.25">
      <c r="A222" s="103" t="s">
        <v>3262</v>
      </c>
      <c r="B222" s="104" t="s">
        <v>1654</v>
      </c>
      <c r="C222" s="104" t="s">
        <v>1655</v>
      </c>
      <c r="D222" s="105" t="s">
        <v>3263</v>
      </c>
      <c r="E222" s="106">
        <v>43168</v>
      </c>
      <c r="F222" s="106">
        <v>45291</v>
      </c>
      <c r="G222" s="107" t="s">
        <v>3532</v>
      </c>
    </row>
    <row r="223" spans="1:7" ht="15" customHeight="1" x14ac:dyDescent="0.25">
      <c r="A223" s="103" t="s">
        <v>3264</v>
      </c>
      <c r="B223" s="104" t="s">
        <v>1657</v>
      </c>
      <c r="C223" s="104" t="s">
        <v>1658</v>
      </c>
      <c r="D223" s="105" t="s">
        <v>3265</v>
      </c>
      <c r="E223" s="106">
        <v>43168</v>
      </c>
      <c r="F223" s="106">
        <v>45291</v>
      </c>
      <c r="G223" s="107" t="s">
        <v>3532</v>
      </c>
    </row>
    <row r="224" spans="1:7" ht="15" customHeight="1" x14ac:dyDescent="0.25">
      <c r="A224" s="103" t="s">
        <v>3266</v>
      </c>
      <c r="B224" s="104" t="s">
        <v>1660</v>
      </c>
      <c r="C224" s="104" t="s">
        <v>1661</v>
      </c>
      <c r="D224" s="105" t="s">
        <v>3267</v>
      </c>
      <c r="E224" s="106">
        <v>43168</v>
      </c>
      <c r="F224" s="106">
        <v>45291</v>
      </c>
      <c r="G224" s="107" t="s">
        <v>3532</v>
      </c>
    </row>
    <row r="225" spans="1:7" ht="15" customHeight="1" x14ac:dyDescent="0.25">
      <c r="A225" s="103" t="s">
        <v>3268</v>
      </c>
      <c r="B225" s="104" t="s">
        <v>1663</v>
      </c>
      <c r="C225" s="104" t="s">
        <v>1664</v>
      </c>
      <c r="D225" s="105" t="s">
        <v>3269</v>
      </c>
      <c r="E225" s="106">
        <v>43168</v>
      </c>
      <c r="F225" s="106">
        <v>45291</v>
      </c>
      <c r="G225" s="107" t="s">
        <v>3532</v>
      </c>
    </row>
    <row r="226" spans="1:7" ht="15" customHeight="1" x14ac:dyDescent="0.25">
      <c r="A226" s="103" t="s">
        <v>3270</v>
      </c>
      <c r="B226" s="104" t="s">
        <v>1666</v>
      </c>
      <c r="C226" s="104" t="s">
        <v>1667</v>
      </c>
      <c r="D226" s="105" t="s">
        <v>3271</v>
      </c>
      <c r="E226" s="106">
        <v>43168</v>
      </c>
      <c r="F226" s="106">
        <v>45291</v>
      </c>
      <c r="G226" s="107" t="s">
        <v>3532</v>
      </c>
    </row>
    <row r="227" spans="1:7" ht="15" customHeight="1" x14ac:dyDescent="0.25">
      <c r="A227" s="103" t="s">
        <v>3272</v>
      </c>
      <c r="B227" s="104" t="s">
        <v>1669</v>
      </c>
      <c r="C227" s="104" t="s">
        <v>1670</v>
      </c>
      <c r="D227" s="105" t="s">
        <v>3273</v>
      </c>
      <c r="E227" s="106">
        <v>43168</v>
      </c>
      <c r="F227" s="106">
        <v>45291</v>
      </c>
      <c r="G227" s="107" t="s">
        <v>3532</v>
      </c>
    </row>
    <row r="228" spans="1:7" ht="15" customHeight="1" x14ac:dyDescent="0.25">
      <c r="A228" s="103" t="s">
        <v>3274</v>
      </c>
      <c r="B228" s="104" t="s">
        <v>1672</v>
      </c>
      <c r="C228" s="104" t="s">
        <v>1673</v>
      </c>
      <c r="D228" s="105" t="s">
        <v>3275</v>
      </c>
      <c r="E228" s="106">
        <v>43168</v>
      </c>
      <c r="F228" s="106">
        <v>45291</v>
      </c>
      <c r="G228" s="107" t="s">
        <v>3532</v>
      </c>
    </row>
    <row r="229" spans="1:7" ht="15" customHeight="1" x14ac:dyDescent="0.25">
      <c r="A229" s="103" t="s">
        <v>3276</v>
      </c>
      <c r="B229" s="104" t="s">
        <v>1675</v>
      </c>
      <c r="C229" s="104" t="s">
        <v>1676</v>
      </c>
      <c r="D229" s="105" t="s">
        <v>3277</v>
      </c>
      <c r="E229" s="106">
        <v>43168</v>
      </c>
      <c r="F229" s="106">
        <v>45291</v>
      </c>
      <c r="G229" s="107" t="s">
        <v>3532</v>
      </c>
    </row>
    <row r="230" spans="1:7" ht="15" customHeight="1" x14ac:dyDescent="0.25">
      <c r="A230" s="103" t="s">
        <v>3278</v>
      </c>
      <c r="B230" s="104" t="s">
        <v>1678</v>
      </c>
      <c r="C230" s="104" t="s">
        <v>1679</v>
      </c>
      <c r="D230" s="105" t="s">
        <v>3279</v>
      </c>
      <c r="E230" s="106">
        <v>43168</v>
      </c>
      <c r="F230" s="106">
        <v>45291</v>
      </c>
      <c r="G230" s="107" t="s">
        <v>3532</v>
      </c>
    </row>
    <row r="231" spans="1:7" ht="15" customHeight="1" x14ac:dyDescent="0.25">
      <c r="A231" s="103" t="s">
        <v>3280</v>
      </c>
      <c r="B231" s="104" t="s">
        <v>1681</v>
      </c>
      <c r="C231" s="104" t="s">
        <v>1682</v>
      </c>
      <c r="D231" s="105" t="s">
        <v>3281</v>
      </c>
      <c r="E231" s="106">
        <v>43168</v>
      </c>
      <c r="F231" s="106">
        <v>45291</v>
      </c>
      <c r="G231" s="107" t="s">
        <v>3532</v>
      </c>
    </row>
    <row r="232" spans="1:7" ht="15" customHeight="1" x14ac:dyDescent="0.25">
      <c r="A232" s="103" t="s">
        <v>3282</v>
      </c>
      <c r="B232" s="104" t="s">
        <v>1684</v>
      </c>
      <c r="C232" s="104" t="s">
        <v>1685</v>
      </c>
      <c r="D232" s="105" t="s">
        <v>3283</v>
      </c>
      <c r="E232" s="106">
        <v>43168</v>
      </c>
      <c r="F232" s="106">
        <v>45291</v>
      </c>
      <c r="G232" s="107" t="s">
        <v>3532</v>
      </c>
    </row>
    <row r="233" spans="1:7" ht="15" customHeight="1" x14ac:dyDescent="0.25">
      <c r="A233" s="103" t="s">
        <v>3284</v>
      </c>
      <c r="B233" s="104" t="s">
        <v>1687</v>
      </c>
      <c r="C233" s="104" t="s">
        <v>1688</v>
      </c>
      <c r="D233" s="105" t="s">
        <v>3285</v>
      </c>
      <c r="E233" s="106">
        <v>43168</v>
      </c>
      <c r="F233" s="106">
        <v>45291</v>
      </c>
      <c r="G233" s="107" t="s">
        <v>3532</v>
      </c>
    </row>
    <row r="234" spans="1:7" ht="15" customHeight="1" x14ac:dyDescent="0.25">
      <c r="A234" s="103" t="s">
        <v>3286</v>
      </c>
      <c r="B234" s="104" t="s">
        <v>1690</v>
      </c>
      <c r="C234" s="104" t="s">
        <v>1691</v>
      </c>
      <c r="D234" s="105" t="s">
        <v>3287</v>
      </c>
      <c r="E234" s="106">
        <v>43168</v>
      </c>
      <c r="F234" s="106">
        <v>45291</v>
      </c>
      <c r="G234" s="107" t="s">
        <v>3532</v>
      </c>
    </row>
    <row r="235" spans="1:7" ht="15" customHeight="1" x14ac:dyDescent="0.25">
      <c r="A235" s="103" t="s">
        <v>3288</v>
      </c>
      <c r="B235" s="104" t="s">
        <v>1693</v>
      </c>
      <c r="C235" s="104" t="s">
        <v>1694</v>
      </c>
      <c r="D235" s="105" t="s">
        <v>3289</v>
      </c>
      <c r="E235" s="106">
        <v>43168</v>
      </c>
      <c r="F235" s="106">
        <v>45291</v>
      </c>
      <c r="G235" s="107" t="s">
        <v>3532</v>
      </c>
    </row>
    <row r="236" spans="1:7" ht="15" customHeight="1" x14ac:dyDescent="0.25">
      <c r="A236" s="103" t="s">
        <v>3290</v>
      </c>
      <c r="B236" s="104" t="s">
        <v>1696</v>
      </c>
      <c r="C236" s="104" t="s">
        <v>1697</v>
      </c>
      <c r="D236" s="105" t="s">
        <v>3291</v>
      </c>
      <c r="E236" s="106">
        <v>43168</v>
      </c>
      <c r="F236" s="106">
        <v>45291</v>
      </c>
      <c r="G236" s="107" t="s">
        <v>3532</v>
      </c>
    </row>
    <row r="237" spans="1:7" ht="15" customHeight="1" x14ac:dyDescent="0.25">
      <c r="A237" s="103" t="s">
        <v>3292</v>
      </c>
      <c r="B237" s="104" t="s">
        <v>1699</v>
      </c>
      <c r="C237" s="104" t="s">
        <v>1700</v>
      </c>
      <c r="D237" s="105" t="s">
        <v>3293</v>
      </c>
      <c r="E237" s="106">
        <v>43168</v>
      </c>
      <c r="F237" s="106">
        <v>45291</v>
      </c>
      <c r="G237" s="107" t="s">
        <v>3532</v>
      </c>
    </row>
    <row r="238" spans="1:7" ht="15" customHeight="1" x14ac:dyDescent="0.25">
      <c r="A238" s="103" t="s">
        <v>3294</v>
      </c>
      <c r="B238" s="104" t="s">
        <v>1702</v>
      </c>
      <c r="C238" s="104" t="s">
        <v>1703</v>
      </c>
      <c r="D238" s="105" t="s">
        <v>3295</v>
      </c>
      <c r="E238" s="106">
        <v>43168</v>
      </c>
      <c r="F238" s="106">
        <v>45291</v>
      </c>
      <c r="G238" s="107" t="s">
        <v>3532</v>
      </c>
    </row>
    <row r="239" spans="1:7" ht="15" customHeight="1" x14ac:dyDescent="0.25">
      <c r="A239" s="103" t="s">
        <v>3296</v>
      </c>
      <c r="B239" s="104" t="s">
        <v>1705</v>
      </c>
      <c r="C239" s="104" t="s">
        <v>1706</v>
      </c>
      <c r="D239" s="105" t="s">
        <v>3297</v>
      </c>
      <c r="E239" s="106">
        <v>43168</v>
      </c>
      <c r="F239" s="106">
        <v>45291</v>
      </c>
      <c r="G239" s="107" t="s">
        <v>3532</v>
      </c>
    </row>
    <row r="240" spans="1:7" ht="15" customHeight="1" x14ac:dyDescent="0.25">
      <c r="A240" s="103" t="s">
        <v>3298</v>
      </c>
      <c r="B240" s="104" t="s">
        <v>1708</v>
      </c>
      <c r="C240" s="104" t="s">
        <v>1709</v>
      </c>
      <c r="D240" s="105" t="s">
        <v>3299</v>
      </c>
      <c r="E240" s="106">
        <v>43168</v>
      </c>
      <c r="F240" s="106">
        <v>45291</v>
      </c>
      <c r="G240" s="107" t="s">
        <v>3532</v>
      </c>
    </row>
    <row r="241" spans="1:7" ht="15" customHeight="1" x14ac:dyDescent="0.25">
      <c r="A241" s="103" t="s">
        <v>3300</v>
      </c>
      <c r="B241" s="104" t="s">
        <v>1711</v>
      </c>
      <c r="C241" s="104" t="s">
        <v>1712</v>
      </c>
      <c r="D241" s="105" t="s">
        <v>3301</v>
      </c>
      <c r="E241" s="106">
        <v>43168</v>
      </c>
      <c r="F241" s="106">
        <v>45291</v>
      </c>
      <c r="G241" s="107" t="s">
        <v>3532</v>
      </c>
    </row>
    <row r="242" spans="1:7" ht="15" customHeight="1" x14ac:dyDescent="0.25">
      <c r="A242" s="103" t="s">
        <v>3302</v>
      </c>
      <c r="B242" s="104" t="s">
        <v>1714</v>
      </c>
      <c r="C242" s="104" t="s">
        <v>1715</v>
      </c>
      <c r="D242" s="105" t="s">
        <v>3303</v>
      </c>
      <c r="E242" s="106">
        <v>43168</v>
      </c>
      <c r="F242" s="106">
        <v>45291</v>
      </c>
      <c r="G242" s="107" t="s">
        <v>3532</v>
      </c>
    </row>
    <row r="243" spans="1:7" ht="15" customHeight="1" x14ac:dyDescent="0.25">
      <c r="A243" s="103" t="s">
        <v>3304</v>
      </c>
      <c r="B243" s="104" t="s">
        <v>1717</v>
      </c>
      <c r="C243" s="104" t="s">
        <v>1718</v>
      </c>
      <c r="D243" s="105" t="s">
        <v>3305</v>
      </c>
      <c r="E243" s="106">
        <v>43168</v>
      </c>
      <c r="F243" s="106">
        <v>45291</v>
      </c>
      <c r="G243" s="107" t="s">
        <v>3532</v>
      </c>
    </row>
    <row r="244" spans="1:7" ht="15" customHeight="1" x14ac:dyDescent="0.25">
      <c r="A244" s="103" t="s">
        <v>3306</v>
      </c>
      <c r="B244" s="104" t="s">
        <v>1720</v>
      </c>
      <c r="C244" s="104" t="s">
        <v>1721</v>
      </c>
      <c r="D244" s="105" t="s">
        <v>3307</v>
      </c>
      <c r="E244" s="106">
        <v>43168</v>
      </c>
      <c r="F244" s="106">
        <v>45291</v>
      </c>
      <c r="G244" s="107" t="s">
        <v>3532</v>
      </c>
    </row>
    <row r="245" spans="1:7" ht="15" customHeight="1" x14ac:dyDescent="0.25">
      <c r="A245" s="103" t="s">
        <v>3308</v>
      </c>
      <c r="B245" s="104" t="s">
        <v>1723</v>
      </c>
      <c r="C245" s="104" t="s">
        <v>1724</v>
      </c>
      <c r="D245" s="105" t="s">
        <v>3309</v>
      </c>
      <c r="E245" s="106">
        <v>43168</v>
      </c>
      <c r="F245" s="106">
        <v>45291</v>
      </c>
      <c r="G245" s="107" t="s">
        <v>3532</v>
      </c>
    </row>
    <row r="246" spans="1:7" ht="15" customHeight="1" x14ac:dyDescent="0.25">
      <c r="A246" s="103" t="s">
        <v>3310</v>
      </c>
      <c r="B246" s="104" t="s">
        <v>1726</v>
      </c>
      <c r="C246" s="104" t="s">
        <v>1727</v>
      </c>
      <c r="D246" s="105" t="s">
        <v>3311</v>
      </c>
      <c r="E246" s="106">
        <v>43168</v>
      </c>
      <c r="F246" s="106">
        <v>45291</v>
      </c>
      <c r="G246" s="107" t="s">
        <v>3532</v>
      </c>
    </row>
    <row r="247" spans="1:7" ht="15" customHeight="1" x14ac:dyDescent="0.25">
      <c r="A247" s="103" t="s">
        <v>3312</v>
      </c>
      <c r="B247" s="104" t="s">
        <v>1729</v>
      </c>
      <c r="C247" s="104" t="s">
        <v>1730</v>
      </c>
      <c r="D247" s="105" t="s">
        <v>3313</v>
      </c>
      <c r="E247" s="106">
        <v>43168</v>
      </c>
      <c r="F247" s="106">
        <v>45291</v>
      </c>
      <c r="G247" s="107" t="s">
        <v>3532</v>
      </c>
    </row>
    <row r="248" spans="1:7" ht="15" customHeight="1" x14ac:dyDescent="0.25">
      <c r="A248" s="103" t="s">
        <v>3314</v>
      </c>
      <c r="B248" s="104" t="s">
        <v>1732</v>
      </c>
      <c r="C248" s="104" t="s">
        <v>1733</v>
      </c>
      <c r="D248" s="105" t="s">
        <v>3315</v>
      </c>
      <c r="E248" s="106">
        <v>43168</v>
      </c>
      <c r="F248" s="106">
        <v>45291</v>
      </c>
      <c r="G248" s="107" t="s">
        <v>3532</v>
      </c>
    </row>
    <row r="249" spans="1:7" ht="15" customHeight="1" x14ac:dyDescent="0.25">
      <c r="A249" s="103" t="s">
        <v>3316</v>
      </c>
      <c r="B249" s="104" t="s">
        <v>1735</v>
      </c>
      <c r="C249" s="104" t="s">
        <v>1736</v>
      </c>
      <c r="D249" s="105" t="s">
        <v>3317</v>
      </c>
      <c r="E249" s="106">
        <v>43168</v>
      </c>
      <c r="F249" s="106">
        <v>45291</v>
      </c>
      <c r="G249" s="107" t="s">
        <v>3532</v>
      </c>
    </row>
    <row r="250" spans="1:7" ht="15" customHeight="1" x14ac:dyDescent="0.25">
      <c r="A250" s="103" t="s">
        <v>3318</v>
      </c>
      <c r="B250" s="104" t="s">
        <v>1738</v>
      </c>
      <c r="C250" s="104" t="s">
        <v>1739</v>
      </c>
      <c r="D250" s="105" t="s">
        <v>3319</v>
      </c>
      <c r="E250" s="106">
        <v>43168</v>
      </c>
      <c r="F250" s="106">
        <v>45291</v>
      </c>
      <c r="G250" s="107" t="s">
        <v>3532</v>
      </c>
    </row>
    <row r="251" spans="1:7" ht="15" customHeight="1" x14ac:dyDescent="0.25">
      <c r="A251" s="103" t="s">
        <v>3320</v>
      </c>
      <c r="B251" s="104" t="s">
        <v>1741</v>
      </c>
      <c r="C251" s="104" t="s">
        <v>1742</v>
      </c>
      <c r="D251" s="105" t="s">
        <v>3321</v>
      </c>
      <c r="E251" s="106">
        <v>43168</v>
      </c>
      <c r="F251" s="106">
        <v>45291</v>
      </c>
      <c r="G251" s="107" t="s">
        <v>3532</v>
      </c>
    </row>
    <row r="252" spans="1:7" ht="15" customHeight="1" x14ac:dyDescent="0.25">
      <c r="A252" s="103" t="s">
        <v>3322</v>
      </c>
      <c r="B252" s="104" t="s">
        <v>195</v>
      </c>
      <c r="C252" s="104" t="s">
        <v>1744</v>
      </c>
      <c r="D252" s="105" t="s">
        <v>3323</v>
      </c>
      <c r="E252" s="106">
        <v>43168</v>
      </c>
      <c r="F252" s="106">
        <v>45291</v>
      </c>
      <c r="G252" s="107" t="s">
        <v>3532</v>
      </c>
    </row>
    <row r="253" spans="1:7" ht="15" customHeight="1" x14ac:dyDescent="0.25">
      <c r="A253" s="103" t="s">
        <v>3324</v>
      </c>
      <c r="B253" s="104" t="s">
        <v>521</v>
      </c>
      <c r="C253" s="104" t="s">
        <v>1796</v>
      </c>
      <c r="D253" s="105" t="s">
        <v>3325</v>
      </c>
      <c r="E253" s="106">
        <v>43168</v>
      </c>
      <c r="F253" s="106">
        <v>45291</v>
      </c>
      <c r="G253" s="107" t="s">
        <v>3532</v>
      </c>
    </row>
    <row r="254" spans="1:7" ht="15" customHeight="1" x14ac:dyDescent="0.25">
      <c r="A254" s="103" t="s">
        <v>3326</v>
      </c>
      <c r="B254" s="104" t="s">
        <v>523</v>
      </c>
      <c r="C254" s="104" t="s">
        <v>1798</v>
      </c>
      <c r="D254" s="105" t="s">
        <v>3327</v>
      </c>
      <c r="E254" s="106">
        <v>43168</v>
      </c>
      <c r="F254" s="106">
        <v>45291</v>
      </c>
      <c r="G254" s="107" t="s">
        <v>3532</v>
      </c>
    </row>
    <row r="255" spans="1:7" ht="15" customHeight="1" x14ac:dyDescent="0.25">
      <c r="A255" s="103" t="s">
        <v>3328</v>
      </c>
      <c r="B255" s="104" t="s">
        <v>525</v>
      </c>
      <c r="C255" s="104" t="s">
        <v>1800</v>
      </c>
      <c r="D255" s="105" t="s">
        <v>3329</v>
      </c>
      <c r="E255" s="106">
        <v>43168</v>
      </c>
      <c r="F255" s="106">
        <v>45291</v>
      </c>
      <c r="G255" s="107" t="s">
        <v>3532</v>
      </c>
    </row>
    <row r="256" spans="1:7" ht="15" customHeight="1" x14ac:dyDescent="0.25">
      <c r="A256" s="103" t="s">
        <v>3330</v>
      </c>
      <c r="B256" s="104" t="s">
        <v>527</v>
      </c>
      <c r="C256" s="104" t="s">
        <v>1802</v>
      </c>
      <c r="D256" s="105" t="s">
        <v>3331</v>
      </c>
      <c r="E256" s="106">
        <v>43168</v>
      </c>
      <c r="F256" s="106">
        <v>45291</v>
      </c>
      <c r="G256" s="107" t="s">
        <v>3532</v>
      </c>
    </row>
    <row r="257" spans="1:7" ht="15" customHeight="1" x14ac:dyDescent="0.25">
      <c r="A257" s="103" t="s">
        <v>3332</v>
      </c>
      <c r="B257" s="104" t="s">
        <v>529</v>
      </c>
      <c r="C257" s="104" t="s">
        <v>1804</v>
      </c>
      <c r="D257" s="105" t="s">
        <v>3333</v>
      </c>
      <c r="E257" s="106">
        <v>43168</v>
      </c>
      <c r="F257" s="106">
        <v>45291</v>
      </c>
      <c r="G257" s="107" t="s">
        <v>3532</v>
      </c>
    </row>
    <row r="258" spans="1:7" ht="15" customHeight="1" x14ac:dyDescent="0.25">
      <c r="A258" s="103" t="s">
        <v>3334</v>
      </c>
      <c r="B258" s="104" t="s">
        <v>531</v>
      </c>
      <c r="C258" s="104" t="s">
        <v>1806</v>
      </c>
      <c r="D258" s="105" t="s">
        <v>3335</v>
      </c>
      <c r="E258" s="106">
        <v>43168</v>
      </c>
      <c r="F258" s="106">
        <v>45291</v>
      </c>
      <c r="G258" s="107" t="s">
        <v>3532</v>
      </c>
    </row>
    <row r="259" spans="1:7" ht="15" customHeight="1" x14ac:dyDescent="0.25">
      <c r="A259" s="103" t="s">
        <v>3336</v>
      </c>
      <c r="B259" s="104" t="s">
        <v>533</v>
      </c>
      <c r="C259" s="104" t="s">
        <v>1808</v>
      </c>
      <c r="D259" s="105" t="s">
        <v>3337</v>
      </c>
      <c r="E259" s="106">
        <v>43168</v>
      </c>
      <c r="F259" s="106">
        <v>45291</v>
      </c>
      <c r="G259" s="107" t="s">
        <v>3532</v>
      </c>
    </row>
    <row r="260" spans="1:7" ht="15" customHeight="1" x14ac:dyDescent="0.25">
      <c r="A260" s="103" t="s">
        <v>3338</v>
      </c>
      <c r="B260" s="104" t="s">
        <v>535</v>
      </c>
      <c r="C260" s="104" t="s">
        <v>1810</v>
      </c>
      <c r="D260" s="105" t="s">
        <v>3339</v>
      </c>
      <c r="E260" s="106">
        <v>43168</v>
      </c>
      <c r="F260" s="106">
        <v>45291</v>
      </c>
      <c r="G260" s="107" t="s">
        <v>3532</v>
      </c>
    </row>
    <row r="261" spans="1:7" ht="15" customHeight="1" x14ac:dyDescent="0.25">
      <c r="A261" s="103" t="s">
        <v>3340</v>
      </c>
      <c r="B261" s="104" t="s">
        <v>537</v>
      </c>
      <c r="C261" s="104" t="s">
        <v>1812</v>
      </c>
      <c r="D261" s="105" t="s">
        <v>3341</v>
      </c>
      <c r="E261" s="106">
        <v>43168</v>
      </c>
      <c r="F261" s="106">
        <v>45291</v>
      </c>
      <c r="G261" s="107" t="s">
        <v>3532</v>
      </c>
    </row>
    <row r="262" spans="1:7" ht="15" customHeight="1" x14ac:dyDescent="0.25">
      <c r="A262" s="103" t="s">
        <v>3342</v>
      </c>
      <c r="B262" s="104" t="s">
        <v>539</v>
      </c>
      <c r="C262" s="104" t="s">
        <v>1814</v>
      </c>
      <c r="D262" s="105" t="s">
        <v>3343</v>
      </c>
      <c r="E262" s="106">
        <v>43168</v>
      </c>
      <c r="F262" s="106">
        <v>45291</v>
      </c>
      <c r="G262" s="107" t="s">
        <v>3532</v>
      </c>
    </row>
    <row r="263" spans="1:7" ht="15" customHeight="1" x14ac:dyDescent="0.25">
      <c r="A263" s="103" t="s">
        <v>3344</v>
      </c>
      <c r="B263" s="104" t="s">
        <v>541</v>
      </c>
      <c r="C263" s="104" t="s">
        <v>1816</v>
      </c>
      <c r="D263" s="105" t="s">
        <v>3345</v>
      </c>
      <c r="E263" s="106">
        <v>43168</v>
      </c>
      <c r="F263" s="106">
        <v>45291</v>
      </c>
      <c r="G263" s="107" t="s">
        <v>3532</v>
      </c>
    </row>
    <row r="264" spans="1:7" ht="15" customHeight="1" x14ac:dyDescent="0.25">
      <c r="A264" s="103" t="s">
        <v>3346</v>
      </c>
      <c r="B264" s="104" t="s">
        <v>543</v>
      </c>
      <c r="C264" s="104" t="s">
        <v>1818</v>
      </c>
      <c r="D264" s="105" t="s">
        <v>3347</v>
      </c>
      <c r="E264" s="106">
        <v>43168</v>
      </c>
      <c r="F264" s="106">
        <v>45291</v>
      </c>
      <c r="G264" s="107" t="s">
        <v>3532</v>
      </c>
    </row>
    <row r="265" spans="1:7" ht="15" customHeight="1" x14ac:dyDescent="0.25">
      <c r="A265" s="103" t="s">
        <v>3348</v>
      </c>
      <c r="B265" s="104" t="s">
        <v>545</v>
      </c>
      <c r="C265" s="104" t="s">
        <v>1820</v>
      </c>
      <c r="D265" s="105" t="s">
        <v>3349</v>
      </c>
      <c r="E265" s="106">
        <v>43168</v>
      </c>
      <c r="F265" s="106">
        <v>45291</v>
      </c>
      <c r="G265" s="107" t="s">
        <v>3532</v>
      </c>
    </row>
    <row r="266" spans="1:7" ht="15" customHeight="1" x14ac:dyDescent="0.25">
      <c r="A266" s="103" t="s">
        <v>3350</v>
      </c>
      <c r="B266" s="104" t="s">
        <v>547</v>
      </c>
      <c r="C266" s="104" t="s">
        <v>1822</v>
      </c>
      <c r="D266" s="105" t="s">
        <v>3351</v>
      </c>
      <c r="E266" s="106">
        <v>43168</v>
      </c>
      <c r="F266" s="106">
        <v>45291</v>
      </c>
      <c r="G266" s="107" t="s">
        <v>3532</v>
      </c>
    </row>
    <row r="267" spans="1:7" ht="15" customHeight="1" x14ac:dyDescent="0.25">
      <c r="A267" s="103" t="s">
        <v>3352</v>
      </c>
      <c r="B267" s="104" t="s">
        <v>549</v>
      </c>
      <c r="C267" s="104" t="s">
        <v>1824</v>
      </c>
      <c r="D267" s="105" t="s">
        <v>3353</v>
      </c>
      <c r="E267" s="106">
        <v>43168</v>
      </c>
      <c r="F267" s="106">
        <v>45291</v>
      </c>
      <c r="G267" s="107" t="s">
        <v>3532</v>
      </c>
    </row>
    <row r="268" spans="1:7" ht="15" customHeight="1" x14ac:dyDescent="0.25">
      <c r="A268" s="103" t="s">
        <v>3354</v>
      </c>
      <c r="B268" s="104" t="s">
        <v>551</v>
      </c>
      <c r="C268" s="104" t="s">
        <v>1826</v>
      </c>
      <c r="D268" s="105" t="s">
        <v>3355</v>
      </c>
      <c r="E268" s="106">
        <v>43168</v>
      </c>
      <c r="F268" s="106">
        <v>45291</v>
      </c>
      <c r="G268" s="107" t="s">
        <v>3532</v>
      </c>
    </row>
    <row r="269" spans="1:7" ht="15" customHeight="1" x14ac:dyDescent="0.25">
      <c r="A269" s="103" t="s">
        <v>3356</v>
      </c>
      <c r="B269" s="104" t="s">
        <v>553</v>
      </c>
      <c r="C269" s="104" t="s">
        <v>1828</v>
      </c>
      <c r="D269" s="105" t="s">
        <v>3357</v>
      </c>
      <c r="E269" s="106">
        <v>43168</v>
      </c>
      <c r="F269" s="106">
        <v>45291</v>
      </c>
      <c r="G269" s="107" t="s">
        <v>3532</v>
      </c>
    </row>
    <row r="270" spans="1:7" ht="15" customHeight="1" x14ac:dyDescent="0.25">
      <c r="A270" s="103" t="s">
        <v>3358</v>
      </c>
      <c r="B270" s="104" t="s">
        <v>555</v>
      </c>
      <c r="C270" s="104" t="s">
        <v>1830</v>
      </c>
      <c r="D270" s="105" t="s">
        <v>3359</v>
      </c>
      <c r="E270" s="106">
        <v>43168</v>
      </c>
      <c r="F270" s="106">
        <v>45291</v>
      </c>
      <c r="G270" s="107" t="s">
        <v>3532</v>
      </c>
    </row>
    <row r="271" spans="1:7" ht="15" customHeight="1" x14ac:dyDescent="0.25">
      <c r="A271" s="103" t="s">
        <v>3360</v>
      </c>
      <c r="B271" s="104" t="s">
        <v>557</v>
      </c>
      <c r="C271" s="104" t="s">
        <v>1832</v>
      </c>
      <c r="D271" s="105" t="s">
        <v>3361</v>
      </c>
      <c r="E271" s="106">
        <v>43168</v>
      </c>
      <c r="F271" s="106">
        <v>45291</v>
      </c>
      <c r="G271" s="107" t="s">
        <v>3532</v>
      </c>
    </row>
    <row r="272" spans="1:7" ht="15" customHeight="1" x14ac:dyDescent="0.25">
      <c r="A272" s="103" t="s">
        <v>3362</v>
      </c>
      <c r="B272" s="104" t="s">
        <v>559</v>
      </c>
      <c r="C272" s="104" t="s">
        <v>1834</v>
      </c>
      <c r="D272" s="105" t="s">
        <v>3363</v>
      </c>
      <c r="E272" s="106">
        <v>43168</v>
      </c>
      <c r="F272" s="106">
        <v>45291</v>
      </c>
      <c r="G272" s="107" t="s">
        <v>3532</v>
      </c>
    </row>
    <row r="273" spans="1:7" ht="15" customHeight="1" x14ac:dyDescent="0.25">
      <c r="A273" s="103" t="s">
        <v>3364</v>
      </c>
      <c r="B273" s="104" t="s">
        <v>561</v>
      </c>
      <c r="C273" s="104" t="s">
        <v>1836</v>
      </c>
      <c r="D273" s="105" t="s">
        <v>3365</v>
      </c>
      <c r="E273" s="106">
        <v>43168</v>
      </c>
      <c r="F273" s="106">
        <v>45291</v>
      </c>
      <c r="G273" s="107" t="s">
        <v>3532</v>
      </c>
    </row>
    <row r="274" spans="1:7" ht="15" customHeight="1" x14ac:dyDescent="0.25">
      <c r="A274" s="103" t="s">
        <v>3366</v>
      </c>
      <c r="B274" s="104" t="s">
        <v>563</v>
      </c>
      <c r="C274" s="104" t="s">
        <v>1838</v>
      </c>
      <c r="D274" s="105" t="s">
        <v>3367</v>
      </c>
      <c r="E274" s="106">
        <v>43168</v>
      </c>
      <c r="F274" s="106">
        <v>45291</v>
      </c>
      <c r="G274" s="107" t="s">
        <v>3532</v>
      </c>
    </row>
    <row r="275" spans="1:7" ht="15" customHeight="1" x14ac:dyDescent="0.25">
      <c r="A275" s="103" t="s">
        <v>3368</v>
      </c>
      <c r="B275" s="104" t="s">
        <v>565</v>
      </c>
      <c r="C275" s="104" t="s">
        <v>1840</v>
      </c>
      <c r="D275" s="105" t="s">
        <v>3369</v>
      </c>
      <c r="E275" s="106">
        <v>43168</v>
      </c>
      <c r="F275" s="106">
        <v>45291</v>
      </c>
      <c r="G275" s="107" t="s">
        <v>3532</v>
      </c>
    </row>
    <row r="276" spans="1:7" ht="15" customHeight="1" x14ac:dyDescent="0.25">
      <c r="A276" s="103" t="s">
        <v>3370</v>
      </c>
      <c r="B276" s="104" t="s">
        <v>567</v>
      </c>
      <c r="C276" s="104" t="s">
        <v>1842</v>
      </c>
      <c r="D276" s="105" t="s">
        <v>3371</v>
      </c>
      <c r="E276" s="106">
        <v>43168</v>
      </c>
      <c r="F276" s="106">
        <v>45291</v>
      </c>
      <c r="G276" s="107" t="s">
        <v>3532</v>
      </c>
    </row>
    <row r="277" spans="1:7" ht="15" customHeight="1" x14ac:dyDescent="0.25">
      <c r="A277" s="103" t="s">
        <v>3372</v>
      </c>
      <c r="B277" s="104" t="s">
        <v>569</v>
      </c>
      <c r="C277" s="104" t="s">
        <v>1844</v>
      </c>
      <c r="D277" s="105" t="s">
        <v>3373</v>
      </c>
      <c r="E277" s="106">
        <v>43168</v>
      </c>
      <c r="F277" s="106">
        <v>45291</v>
      </c>
      <c r="G277" s="107" t="s">
        <v>3532</v>
      </c>
    </row>
    <row r="278" spans="1:7" ht="15" customHeight="1" x14ac:dyDescent="0.25">
      <c r="A278" s="103" t="s">
        <v>3374</v>
      </c>
      <c r="B278" s="104" t="s">
        <v>571</v>
      </c>
      <c r="C278" s="104" t="s">
        <v>1846</v>
      </c>
      <c r="D278" s="105" t="s">
        <v>3375</v>
      </c>
      <c r="E278" s="106">
        <v>43168</v>
      </c>
      <c r="F278" s="106">
        <v>45291</v>
      </c>
      <c r="G278" s="107" t="s">
        <v>3532</v>
      </c>
    </row>
    <row r="279" spans="1:7" ht="15" customHeight="1" x14ac:dyDescent="0.25">
      <c r="A279" s="103" t="s">
        <v>3376</v>
      </c>
      <c r="B279" s="104" t="s">
        <v>573</v>
      </c>
      <c r="C279" s="104" t="s">
        <v>1848</v>
      </c>
      <c r="D279" s="105" t="s">
        <v>3377</v>
      </c>
      <c r="E279" s="106">
        <v>43168</v>
      </c>
      <c r="F279" s="106">
        <v>45291</v>
      </c>
      <c r="G279" s="107" t="s">
        <v>3532</v>
      </c>
    </row>
    <row r="280" spans="1:7" ht="15" customHeight="1" x14ac:dyDescent="0.25">
      <c r="A280" s="103" t="s">
        <v>3378</v>
      </c>
      <c r="B280" s="104" t="s">
        <v>575</v>
      </c>
      <c r="C280" s="104" t="s">
        <v>1850</v>
      </c>
      <c r="D280" s="105" t="s">
        <v>3379</v>
      </c>
      <c r="E280" s="106">
        <v>43168</v>
      </c>
      <c r="F280" s="106">
        <v>45291</v>
      </c>
      <c r="G280" s="107" t="s">
        <v>3532</v>
      </c>
    </row>
    <row r="281" spans="1:7" ht="15" customHeight="1" x14ac:dyDescent="0.25">
      <c r="A281" s="103" t="s">
        <v>3380</v>
      </c>
      <c r="B281" s="104" t="s">
        <v>577</v>
      </c>
      <c r="C281" s="104" t="s">
        <v>1852</v>
      </c>
      <c r="D281" s="105" t="s">
        <v>3381</v>
      </c>
      <c r="E281" s="106">
        <v>43168</v>
      </c>
      <c r="F281" s="106">
        <v>45291</v>
      </c>
      <c r="G281" s="107" t="s">
        <v>3532</v>
      </c>
    </row>
    <row r="282" spans="1:7" ht="15" customHeight="1" x14ac:dyDescent="0.25">
      <c r="A282" s="103" t="s">
        <v>3382</v>
      </c>
      <c r="B282" s="104" t="s">
        <v>579</v>
      </c>
      <c r="C282" s="104" t="s">
        <v>1854</v>
      </c>
      <c r="D282" s="105" t="s">
        <v>3383</v>
      </c>
      <c r="E282" s="106">
        <v>43168</v>
      </c>
      <c r="F282" s="106">
        <v>45291</v>
      </c>
      <c r="G282" s="107" t="s">
        <v>3532</v>
      </c>
    </row>
    <row r="283" spans="1:7" ht="15" customHeight="1" x14ac:dyDescent="0.25">
      <c r="A283" s="103" t="s">
        <v>3384</v>
      </c>
      <c r="B283" s="104" t="s">
        <v>581</v>
      </c>
      <c r="C283" s="104" t="s">
        <v>1856</v>
      </c>
      <c r="D283" s="105" t="s">
        <v>3385</v>
      </c>
      <c r="E283" s="106">
        <v>43168</v>
      </c>
      <c r="F283" s="106">
        <v>45291</v>
      </c>
      <c r="G283" s="107" t="s">
        <v>3532</v>
      </c>
    </row>
    <row r="284" spans="1:7" ht="15" customHeight="1" x14ac:dyDescent="0.25">
      <c r="A284" s="103" t="s">
        <v>3386</v>
      </c>
      <c r="B284" s="104" t="s">
        <v>583</v>
      </c>
      <c r="C284" s="104" t="s">
        <v>1858</v>
      </c>
      <c r="D284" s="105" t="s">
        <v>3387</v>
      </c>
      <c r="E284" s="106">
        <v>43168</v>
      </c>
      <c r="F284" s="106">
        <v>45291</v>
      </c>
      <c r="G284" s="107" t="s">
        <v>3532</v>
      </c>
    </row>
    <row r="285" spans="1:7" ht="15" customHeight="1" x14ac:dyDescent="0.25">
      <c r="A285" s="103" t="s">
        <v>3388</v>
      </c>
      <c r="B285" s="104" t="s">
        <v>585</v>
      </c>
      <c r="C285" s="104" t="s">
        <v>1860</v>
      </c>
      <c r="D285" s="105" t="s">
        <v>3389</v>
      </c>
      <c r="E285" s="106">
        <v>43168</v>
      </c>
      <c r="F285" s="106">
        <v>45291</v>
      </c>
      <c r="G285" s="107" t="s">
        <v>3532</v>
      </c>
    </row>
    <row r="286" spans="1:7" ht="15" customHeight="1" x14ac:dyDescent="0.25">
      <c r="A286" s="103" t="s">
        <v>3390</v>
      </c>
      <c r="B286" s="104" t="s">
        <v>587</v>
      </c>
      <c r="C286" s="104" t="s">
        <v>1862</v>
      </c>
      <c r="D286" s="105" t="s">
        <v>3391</v>
      </c>
      <c r="E286" s="106">
        <v>43168</v>
      </c>
      <c r="F286" s="106">
        <v>45291</v>
      </c>
      <c r="G286" s="107" t="s">
        <v>3532</v>
      </c>
    </row>
    <row r="287" spans="1:7" ht="15" customHeight="1" x14ac:dyDescent="0.25">
      <c r="A287" s="103" t="s">
        <v>3392</v>
      </c>
      <c r="B287" s="104" t="s">
        <v>589</v>
      </c>
      <c r="C287" s="104" t="s">
        <v>1864</v>
      </c>
      <c r="D287" s="105" t="s">
        <v>3393</v>
      </c>
      <c r="E287" s="106">
        <v>43168</v>
      </c>
      <c r="F287" s="106">
        <v>45291</v>
      </c>
      <c r="G287" s="107" t="s">
        <v>3532</v>
      </c>
    </row>
    <row r="288" spans="1:7" ht="15" customHeight="1" x14ac:dyDescent="0.25">
      <c r="A288" s="103" t="s">
        <v>3394</v>
      </c>
      <c r="B288" s="104" t="s">
        <v>591</v>
      </c>
      <c r="C288" s="104" t="s">
        <v>1866</v>
      </c>
      <c r="D288" s="105" t="s">
        <v>3395</v>
      </c>
      <c r="E288" s="106">
        <v>43168</v>
      </c>
      <c r="F288" s="106">
        <v>45291</v>
      </c>
      <c r="G288" s="107" t="s">
        <v>3532</v>
      </c>
    </row>
    <row r="289" spans="1:7" ht="15" customHeight="1" x14ac:dyDescent="0.25">
      <c r="A289" s="103" t="s">
        <v>3396</v>
      </c>
      <c r="B289" s="104" t="s">
        <v>593</v>
      </c>
      <c r="C289" s="104" t="s">
        <v>1868</v>
      </c>
      <c r="D289" s="105" t="s">
        <v>3397</v>
      </c>
      <c r="E289" s="106">
        <v>43168</v>
      </c>
      <c r="F289" s="106">
        <v>45291</v>
      </c>
      <c r="G289" s="107" t="s">
        <v>3532</v>
      </c>
    </row>
    <row r="290" spans="1:7" ht="15" customHeight="1" x14ac:dyDescent="0.25">
      <c r="A290" s="103" t="s">
        <v>3398</v>
      </c>
      <c r="B290" s="104" t="s">
        <v>595</v>
      </c>
      <c r="C290" s="104" t="s">
        <v>1870</v>
      </c>
      <c r="D290" s="105" t="s">
        <v>3399</v>
      </c>
      <c r="E290" s="106">
        <v>43168</v>
      </c>
      <c r="F290" s="106">
        <v>45291</v>
      </c>
      <c r="G290" s="107" t="s">
        <v>3532</v>
      </c>
    </row>
    <row r="291" spans="1:7" ht="15" customHeight="1" x14ac:dyDescent="0.25">
      <c r="A291" s="103" t="s">
        <v>3400</v>
      </c>
      <c r="B291" s="104" t="s">
        <v>597</v>
      </c>
      <c r="C291" s="104" t="s">
        <v>1872</v>
      </c>
      <c r="D291" s="105" t="s">
        <v>3401</v>
      </c>
      <c r="E291" s="106">
        <v>43168</v>
      </c>
      <c r="F291" s="106">
        <v>45291</v>
      </c>
      <c r="G291" s="107" t="s">
        <v>3532</v>
      </c>
    </row>
    <row r="292" spans="1:7" ht="15" customHeight="1" x14ac:dyDescent="0.25">
      <c r="A292" s="103" t="s">
        <v>3402</v>
      </c>
      <c r="B292" s="104" t="s">
        <v>261</v>
      </c>
      <c r="C292" s="104" t="s">
        <v>1874</v>
      </c>
      <c r="D292" s="105" t="s">
        <v>3403</v>
      </c>
      <c r="E292" s="106">
        <v>43168</v>
      </c>
      <c r="F292" s="106">
        <v>45291</v>
      </c>
      <c r="G292" s="107" t="s">
        <v>3532</v>
      </c>
    </row>
    <row r="293" spans="1:7" ht="15" customHeight="1" x14ac:dyDescent="0.25">
      <c r="A293" s="103" t="s">
        <v>3408</v>
      </c>
      <c r="B293" s="104" t="s">
        <v>264</v>
      </c>
      <c r="C293" s="104" t="s">
        <v>1877</v>
      </c>
      <c r="D293" s="105" t="s">
        <v>3409</v>
      </c>
      <c r="E293" s="106">
        <v>43168</v>
      </c>
      <c r="F293" s="106">
        <v>45291</v>
      </c>
      <c r="G293" s="107" t="s">
        <v>3532</v>
      </c>
    </row>
    <row r="294" spans="1:7" ht="15" customHeight="1" x14ac:dyDescent="0.25">
      <c r="A294" s="103" t="s">
        <v>3410</v>
      </c>
      <c r="B294" s="104" t="s">
        <v>266</v>
      </c>
      <c r="C294" s="104" t="s">
        <v>1879</v>
      </c>
      <c r="D294" s="105" t="s">
        <v>3411</v>
      </c>
      <c r="E294" s="106">
        <v>43168</v>
      </c>
      <c r="F294" s="106">
        <v>45291</v>
      </c>
      <c r="G294" s="107" t="s">
        <v>3532</v>
      </c>
    </row>
    <row r="295" spans="1:7" ht="15" customHeight="1" x14ac:dyDescent="0.25">
      <c r="A295" s="103" t="s">
        <v>3412</v>
      </c>
      <c r="B295" s="104" t="s">
        <v>268</v>
      </c>
      <c r="C295" s="104" t="s">
        <v>1881</v>
      </c>
      <c r="D295" s="105" t="s">
        <v>3413</v>
      </c>
      <c r="E295" s="106">
        <v>43168</v>
      </c>
      <c r="F295" s="106">
        <v>45291</v>
      </c>
      <c r="G295" s="107" t="s">
        <v>3532</v>
      </c>
    </row>
    <row r="296" spans="1:7" ht="15" customHeight="1" x14ac:dyDescent="0.25">
      <c r="A296" s="103" t="s">
        <v>3414</v>
      </c>
      <c r="B296" s="104" t="s">
        <v>270</v>
      </c>
      <c r="C296" s="104" t="s">
        <v>1883</v>
      </c>
      <c r="D296" s="105" t="s">
        <v>3415</v>
      </c>
      <c r="E296" s="106">
        <v>43168</v>
      </c>
      <c r="F296" s="106">
        <v>45291</v>
      </c>
      <c r="G296" s="107" t="s">
        <v>3532</v>
      </c>
    </row>
    <row r="297" spans="1:7" ht="15" customHeight="1" x14ac:dyDescent="0.25">
      <c r="A297" s="103" t="s">
        <v>3416</v>
      </c>
      <c r="B297" s="104" t="s">
        <v>272</v>
      </c>
      <c r="C297" s="104" t="s">
        <v>1885</v>
      </c>
      <c r="D297" s="105" t="s">
        <v>3417</v>
      </c>
      <c r="E297" s="106">
        <v>43168</v>
      </c>
      <c r="F297" s="106">
        <v>45291</v>
      </c>
      <c r="G297" s="107" t="s">
        <v>3532</v>
      </c>
    </row>
    <row r="298" spans="1:7" ht="15" customHeight="1" x14ac:dyDescent="0.25">
      <c r="A298" s="103" t="s">
        <v>3418</v>
      </c>
      <c r="B298" s="104" t="s">
        <v>274</v>
      </c>
      <c r="C298" s="104" t="s">
        <v>1887</v>
      </c>
      <c r="D298" s="105" t="s">
        <v>3419</v>
      </c>
      <c r="E298" s="106">
        <v>43168</v>
      </c>
      <c r="F298" s="106">
        <v>45291</v>
      </c>
      <c r="G298" s="107" t="s">
        <v>3532</v>
      </c>
    </row>
    <row r="299" spans="1:7" ht="15" customHeight="1" x14ac:dyDescent="0.25">
      <c r="A299" s="103" t="s">
        <v>3420</v>
      </c>
      <c r="B299" s="104" t="s">
        <v>276</v>
      </c>
      <c r="C299" s="104" t="s">
        <v>1889</v>
      </c>
      <c r="D299" s="105" t="s">
        <v>3421</v>
      </c>
      <c r="E299" s="106">
        <v>43168</v>
      </c>
      <c r="F299" s="106">
        <v>45291</v>
      </c>
      <c r="G299" s="107" t="s">
        <v>3532</v>
      </c>
    </row>
    <row r="300" spans="1:7" ht="15" customHeight="1" x14ac:dyDescent="0.25">
      <c r="A300" s="103" t="s">
        <v>3422</v>
      </c>
      <c r="B300" s="104" t="s">
        <v>278</v>
      </c>
      <c r="C300" s="104" t="s">
        <v>1891</v>
      </c>
      <c r="D300" s="105" t="s">
        <v>3423</v>
      </c>
      <c r="E300" s="106">
        <v>43168</v>
      </c>
      <c r="F300" s="106">
        <v>45291</v>
      </c>
      <c r="G300" s="107" t="s">
        <v>3532</v>
      </c>
    </row>
    <row r="301" spans="1:7" ht="15" customHeight="1" x14ac:dyDescent="0.25">
      <c r="A301" s="103" t="s">
        <v>3424</v>
      </c>
      <c r="B301" s="104" t="s">
        <v>280</v>
      </c>
      <c r="C301" s="104" t="s">
        <v>1893</v>
      </c>
      <c r="D301" s="105" t="s">
        <v>3425</v>
      </c>
      <c r="E301" s="106">
        <v>43168</v>
      </c>
      <c r="F301" s="106">
        <v>45291</v>
      </c>
      <c r="G301" s="107" t="s">
        <v>3532</v>
      </c>
    </row>
    <row r="302" spans="1:7" ht="15" customHeight="1" x14ac:dyDescent="0.25">
      <c r="A302" s="103" t="s">
        <v>3426</v>
      </c>
      <c r="B302" s="104" t="s">
        <v>282</v>
      </c>
      <c r="C302" s="104" t="s">
        <v>1877</v>
      </c>
      <c r="D302" s="105" t="s">
        <v>3427</v>
      </c>
      <c r="E302" s="106">
        <v>43168</v>
      </c>
      <c r="F302" s="106">
        <v>45291</v>
      </c>
      <c r="G302" s="107" t="s">
        <v>3532</v>
      </c>
    </row>
    <row r="303" spans="1:7" ht="15" customHeight="1" x14ac:dyDescent="0.25">
      <c r="A303" s="103" t="s">
        <v>3428</v>
      </c>
      <c r="B303" s="104" t="s">
        <v>284</v>
      </c>
      <c r="C303" s="104" t="s">
        <v>1877</v>
      </c>
      <c r="D303" s="105" t="s">
        <v>3429</v>
      </c>
      <c r="E303" s="106">
        <v>43168</v>
      </c>
      <c r="F303" s="106">
        <v>45291</v>
      </c>
      <c r="G303" s="107" t="s">
        <v>3532</v>
      </c>
    </row>
    <row r="304" spans="1:7" ht="15" customHeight="1" x14ac:dyDescent="0.25">
      <c r="A304" s="103" t="s">
        <v>3430</v>
      </c>
      <c r="B304" s="104" t="s">
        <v>286</v>
      </c>
      <c r="C304" s="104" t="s">
        <v>1877</v>
      </c>
      <c r="D304" s="105" t="s">
        <v>3431</v>
      </c>
      <c r="E304" s="106">
        <v>43168</v>
      </c>
      <c r="F304" s="106">
        <v>45291</v>
      </c>
      <c r="G304" s="107" t="s">
        <v>3532</v>
      </c>
    </row>
    <row r="305" spans="1:7" ht="15" customHeight="1" x14ac:dyDescent="0.25">
      <c r="A305" s="103" t="s">
        <v>3432</v>
      </c>
      <c r="B305" s="104" t="s">
        <v>288</v>
      </c>
      <c r="C305" s="104" t="s">
        <v>1877</v>
      </c>
      <c r="D305" s="105" t="s">
        <v>3433</v>
      </c>
      <c r="E305" s="106">
        <v>43168</v>
      </c>
      <c r="F305" s="106">
        <v>45291</v>
      </c>
      <c r="G305" s="107" t="s">
        <v>3532</v>
      </c>
    </row>
    <row r="306" spans="1:7" ht="15" customHeight="1" x14ac:dyDescent="0.25">
      <c r="A306" s="103" t="s">
        <v>3434</v>
      </c>
      <c r="B306" s="104" t="s">
        <v>290</v>
      </c>
      <c r="C306" s="104" t="s">
        <v>1877</v>
      </c>
      <c r="D306" s="105" t="s">
        <v>3435</v>
      </c>
      <c r="E306" s="106">
        <v>43168</v>
      </c>
      <c r="F306" s="106">
        <v>45291</v>
      </c>
      <c r="G306" s="107" t="s">
        <v>3532</v>
      </c>
    </row>
    <row r="307" spans="1:7" ht="15" customHeight="1" x14ac:dyDescent="0.25">
      <c r="A307" s="103" t="s">
        <v>3436</v>
      </c>
      <c r="B307" s="104" t="s">
        <v>292</v>
      </c>
      <c r="C307" s="104" t="s">
        <v>1877</v>
      </c>
      <c r="D307" s="105" t="s">
        <v>3437</v>
      </c>
      <c r="E307" s="106">
        <v>43168</v>
      </c>
      <c r="F307" s="106">
        <v>45291</v>
      </c>
      <c r="G307" s="107" t="s">
        <v>3532</v>
      </c>
    </row>
    <row r="308" spans="1:7" ht="15" customHeight="1" x14ac:dyDescent="0.25">
      <c r="A308" s="103" t="s">
        <v>3438</v>
      </c>
      <c r="B308" s="104" t="s">
        <v>294</v>
      </c>
      <c r="C308" s="104" t="s">
        <v>1877</v>
      </c>
      <c r="D308" s="105" t="s">
        <v>3439</v>
      </c>
      <c r="E308" s="106">
        <v>43168</v>
      </c>
      <c r="F308" s="106">
        <v>45291</v>
      </c>
      <c r="G308" s="107" t="s">
        <v>3532</v>
      </c>
    </row>
    <row r="309" spans="1:7" ht="15" customHeight="1" x14ac:dyDescent="0.25">
      <c r="A309" s="103" t="s">
        <v>3440</v>
      </c>
      <c r="B309" s="104" t="s">
        <v>296</v>
      </c>
      <c r="C309" s="104" t="s">
        <v>1877</v>
      </c>
      <c r="D309" s="105" t="s">
        <v>3441</v>
      </c>
      <c r="E309" s="106">
        <v>43168</v>
      </c>
      <c r="F309" s="106">
        <v>45291</v>
      </c>
      <c r="G309" s="107" t="s">
        <v>3532</v>
      </c>
    </row>
    <row r="310" spans="1:7" ht="15" customHeight="1" x14ac:dyDescent="0.25">
      <c r="A310" s="103" t="s">
        <v>3442</v>
      </c>
      <c r="B310" s="104" t="s">
        <v>298</v>
      </c>
      <c r="C310" s="104" t="s">
        <v>1877</v>
      </c>
      <c r="D310" s="105" t="s">
        <v>3443</v>
      </c>
      <c r="E310" s="106">
        <v>43168</v>
      </c>
      <c r="F310" s="106">
        <v>45291</v>
      </c>
      <c r="G310" s="107" t="s">
        <v>3532</v>
      </c>
    </row>
    <row r="311" spans="1:7" ht="15" customHeight="1" x14ac:dyDescent="0.25">
      <c r="A311" s="103" t="s">
        <v>3444</v>
      </c>
      <c r="B311" s="104" t="s">
        <v>300</v>
      </c>
      <c r="C311" s="104" t="s">
        <v>1877</v>
      </c>
      <c r="D311" s="105" t="s">
        <v>3445</v>
      </c>
      <c r="E311" s="106">
        <v>43168</v>
      </c>
      <c r="F311" s="106">
        <v>45291</v>
      </c>
      <c r="G311" s="107" t="s">
        <v>3532</v>
      </c>
    </row>
    <row r="312" spans="1:7" ht="15" customHeight="1" x14ac:dyDescent="0.25">
      <c r="A312" s="103" t="s">
        <v>3446</v>
      </c>
      <c r="B312" s="104" t="s">
        <v>302</v>
      </c>
      <c r="C312" s="104" t="s">
        <v>1879</v>
      </c>
      <c r="D312" s="105" t="s">
        <v>3447</v>
      </c>
      <c r="E312" s="106">
        <v>43168</v>
      </c>
      <c r="F312" s="106">
        <v>45291</v>
      </c>
      <c r="G312" s="107" t="s">
        <v>3532</v>
      </c>
    </row>
    <row r="313" spans="1:7" ht="15" customHeight="1" x14ac:dyDescent="0.25">
      <c r="A313" s="103" t="s">
        <v>3448</v>
      </c>
      <c r="B313" s="104" t="s">
        <v>304</v>
      </c>
      <c r="C313" s="104" t="s">
        <v>1879</v>
      </c>
      <c r="D313" s="105" t="s">
        <v>3449</v>
      </c>
      <c r="E313" s="106">
        <v>43168</v>
      </c>
      <c r="F313" s="106">
        <v>45291</v>
      </c>
      <c r="G313" s="107" t="s">
        <v>3532</v>
      </c>
    </row>
    <row r="314" spans="1:7" ht="15" customHeight="1" x14ac:dyDescent="0.25">
      <c r="A314" s="103" t="s">
        <v>3450</v>
      </c>
      <c r="B314" s="104" t="s">
        <v>306</v>
      </c>
      <c r="C314" s="104" t="s">
        <v>1879</v>
      </c>
      <c r="D314" s="105" t="s">
        <v>3451</v>
      </c>
      <c r="E314" s="106">
        <v>43168</v>
      </c>
      <c r="F314" s="106">
        <v>45291</v>
      </c>
      <c r="G314" s="107" t="s">
        <v>3532</v>
      </c>
    </row>
    <row r="315" spans="1:7" ht="15" customHeight="1" x14ac:dyDescent="0.25">
      <c r="A315" s="103" t="s">
        <v>3452</v>
      </c>
      <c r="B315" s="104" t="s">
        <v>308</v>
      </c>
      <c r="C315" s="104" t="s">
        <v>1879</v>
      </c>
      <c r="D315" s="105" t="s">
        <v>3453</v>
      </c>
      <c r="E315" s="106">
        <v>43168</v>
      </c>
      <c r="F315" s="106">
        <v>45291</v>
      </c>
      <c r="G315" s="107" t="s">
        <v>3532</v>
      </c>
    </row>
    <row r="316" spans="1:7" ht="15" customHeight="1" x14ac:dyDescent="0.25">
      <c r="A316" s="103" t="s">
        <v>3454</v>
      </c>
      <c r="B316" s="104" t="s">
        <v>310</v>
      </c>
      <c r="C316" s="104" t="s">
        <v>1879</v>
      </c>
      <c r="D316" s="105" t="s">
        <v>3455</v>
      </c>
      <c r="E316" s="106">
        <v>43168</v>
      </c>
      <c r="F316" s="106">
        <v>45291</v>
      </c>
      <c r="G316" s="107" t="s">
        <v>3532</v>
      </c>
    </row>
    <row r="317" spans="1:7" ht="15" customHeight="1" x14ac:dyDescent="0.25">
      <c r="A317" s="103" t="s">
        <v>3456</v>
      </c>
      <c r="B317" s="104" t="s">
        <v>312</v>
      </c>
      <c r="C317" s="104" t="s">
        <v>1879</v>
      </c>
      <c r="D317" s="105" t="s">
        <v>3457</v>
      </c>
      <c r="E317" s="106">
        <v>43168</v>
      </c>
      <c r="F317" s="106">
        <v>45291</v>
      </c>
      <c r="G317" s="107" t="s">
        <v>3532</v>
      </c>
    </row>
    <row r="318" spans="1:7" ht="15" customHeight="1" x14ac:dyDescent="0.25">
      <c r="A318" s="103" t="s">
        <v>3458</v>
      </c>
      <c r="B318" s="104" t="s">
        <v>314</v>
      </c>
      <c r="C318" s="104" t="s">
        <v>1927</v>
      </c>
      <c r="D318" s="105" t="s">
        <v>3459</v>
      </c>
      <c r="E318" s="106">
        <v>43168</v>
      </c>
      <c r="F318" s="106">
        <v>45291</v>
      </c>
      <c r="G318" s="107" t="s">
        <v>3532</v>
      </c>
    </row>
    <row r="319" spans="1:7" ht="15" customHeight="1" x14ac:dyDescent="0.25">
      <c r="A319" s="103" t="s">
        <v>3460</v>
      </c>
      <c r="B319" s="104" t="s">
        <v>316</v>
      </c>
      <c r="C319" s="104" t="s">
        <v>1929</v>
      </c>
      <c r="D319" s="105" t="s">
        <v>3461</v>
      </c>
      <c r="E319" s="106">
        <v>43168</v>
      </c>
      <c r="F319" s="106">
        <v>45291</v>
      </c>
      <c r="G319" s="107" t="s">
        <v>3532</v>
      </c>
    </row>
    <row r="320" spans="1:7" ht="15" customHeight="1" x14ac:dyDescent="0.25">
      <c r="A320" s="103" t="s">
        <v>3462</v>
      </c>
      <c r="B320" s="104" t="s">
        <v>318</v>
      </c>
      <c r="C320" s="104" t="s">
        <v>1931</v>
      </c>
      <c r="D320" s="105" t="s">
        <v>3463</v>
      </c>
      <c r="E320" s="106">
        <v>43168</v>
      </c>
      <c r="F320" s="106">
        <v>45291</v>
      </c>
      <c r="G320" s="107" t="s">
        <v>3532</v>
      </c>
    </row>
    <row r="321" spans="1:7" ht="15" customHeight="1" x14ac:dyDescent="0.25">
      <c r="A321" s="103" t="s">
        <v>3464</v>
      </c>
      <c r="B321" s="104" t="s">
        <v>320</v>
      </c>
      <c r="C321" s="104" t="s">
        <v>1933</v>
      </c>
      <c r="D321" s="105" t="s">
        <v>3465</v>
      </c>
      <c r="E321" s="106">
        <v>43168</v>
      </c>
      <c r="F321" s="106">
        <v>45291</v>
      </c>
      <c r="G321" s="107" t="s">
        <v>3532</v>
      </c>
    </row>
    <row r="322" spans="1:7" ht="15" customHeight="1" x14ac:dyDescent="0.25">
      <c r="A322" s="103" t="s">
        <v>3466</v>
      </c>
      <c r="B322" s="104" t="s">
        <v>322</v>
      </c>
      <c r="C322" s="104" t="s">
        <v>1935</v>
      </c>
      <c r="D322" s="105" t="s">
        <v>3467</v>
      </c>
      <c r="E322" s="106">
        <v>43168</v>
      </c>
      <c r="F322" s="106">
        <v>45291</v>
      </c>
      <c r="G322" s="107" t="s">
        <v>3532</v>
      </c>
    </row>
    <row r="323" spans="1:7" ht="15" customHeight="1" x14ac:dyDescent="0.25">
      <c r="A323" s="103" t="s">
        <v>3468</v>
      </c>
      <c r="B323" s="104" t="s">
        <v>324</v>
      </c>
      <c r="C323" s="104" t="s">
        <v>1937</v>
      </c>
      <c r="D323" s="105" t="s">
        <v>3469</v>
      </c>
      <c r="E323" s="106">
        <v>43168</v>
      </c>
      <c r="F323" s="106">
        <v>45291</v>
      </c>
      <c r="G323" s="107" t="s">
        <v>3532</v>
      </c>
    </row>
    <row r="324" spans="1:7" ht="15" customHeight="1" x14ac:dyDescent="0.25">
      <c r="A324" s="103" t="s">
        <v>3470</v>
      </c>
      <c r="B324" s="104" t="s">
        <v>326</v>
      </c>
      <c r="C324" s="104" t="s">
        <v>1939</v>
      </c>
      <c r="D324" s="105" t="s">
        <v>3471</v>
      </c>
      <c r="E324" s="106">
        <v>43168</v>
      </c>
      <c r="F324" s="106">
        <v>45291</v>
      </c>
      <c r="G324" s="107" t="s">
        <v>3532</v>
      </c>
    </row>
    <row r="325" spans="1:7" ht="15" customHeight="1" x14ac:dyDescent="0.25">
      <c r="A325" s="103" t="s">
        <v>3472</v>
      </c>
      <c r="B325" s="104" t="s">
        <v>328</v>
      </c>
      <c r="C325" s="104" t="s">
        <v>1941</v>
      </c>
      <c r="D325" s="105" t="s">
        <v>3473</v>
      </c>
      <c r="E325" s="106">
        <v>43168</v>
      </c>
      <c r="F325" s="106">
        <v>45291</v>
      </c>
      <c r="G325" s="107" t="s">
        <v>3532</v>
      </c>
    </row>
    <row r="326" spans="1:7" ht="15" customHeight="1" x14ac:dyDescent="0.25">
      <c r="A326" s="103" t="s">
        <v>3474</v>
      </c>
      <c r="B326" s="104" t="s">
        <v>330</v>
      </c>
      <c r="C326" s="104" t="s">
        <v>1943</v>
      </c>
      <c r="D326" s="105" t="s">
        <v>3475</v>
      </c>
      <c r="E326" s="106">
        <v>43168</v>
      </c>
      <c r="F326" s="106">
        <v>45291</v>
      </c>
      <c r="G326" s="107" t="s">
        <v>3532</v>
      </c>
    </row>
    <row r="327" spans="1:7" ht="15" customHeight="1" x14ac:dyDescent="0.25">
      <c r="A327" s="103" t="s">
        <v>3476</v>
      </c>
      <c r="B327" s="104" t="s">
        <v>332</v>
      </c>
      <c r="C327" s="104" t="s">
        <v>1945</v>
      </c>
      <c r="D327" s="105" t="s">
        <v>3477</v>
      </c>
      <c r="E327" s="106">
        <v>43168</v>
      </c>
      <c r="F327" s="106">
        <v>45291</v>
      </c>
      <c r="G327" s="107" t="s">
        <v>3532</v>
      </c>
    </row>
    <row r="328" spans="1:7" ht="15" customHeight="1" x14ac:dyDescent="0.25">
      <c r="A328" s="103" t="s">
        <v>3478</v>
      </c>
      <c r="B328" s="104" t="s">
        <v>334</v>
      </c>
      <c r="C328" s="104" t="s">
        <v>1947</v>
      </c>
      <c r="D328" s="105" t="s">
        <v>3479</v>
      </c>
      <c r="E328" s="106">
        <v>43168</v>
      </c>
      <c r="F328" s="106">
        <v>45291</v>
      </c>
      <c r="G328" s="107" t="s">
        <v>3532</v>
      </c>
    </row>
    <row r="329" spans="1:7" ht="15" customHeight="1" x14ac:dyDescent="0.25">
      <c r="A329" s="103" t="s">
        <v>3480</v>
      </c>
      <c r="B329" s="104" t="s">
        <v>336</v>
      </c>
      <c r="C329" s="104" t="s">
        <v>1949</v>
      </c>
      <c r="D329" s="105" t="s">
        <v>3481</v>
      </c>
      <c r="E329" s="106">
        <v>43168</v>
      </c>
      <c r="F329" s="106">
        <v>45291</v>
      </c>
      <c r="G329" s="107" t="s">
        <v>3532</v>
      </c>
    </row>
    <row r="330" spans="1:7" ht="15" customHeight="1" x14ac:dyDescent="0.25">
      <c r="A330" s="103" t="s">
        <v>3482</v>
      </c>
      <c r="B330" s="104" t="s">
        <v>338</v>
      </c>
      <c r="C330" s="104" t="s">
        <v>1951</v>
      </c>
      <c r="D330" s="105" t="s">
        <v>3483</v>
      </c>
      <c r="E330" s="106">
        <v>43168</v>
      </c>
      <c r="F330" s="106">
        <v>45291</v>
      </c>
      <c r="G330" s="107" t="s">
        <v>3532</v>
      </c>
    </row>
    <row r="331" spans="1:7" ht="15" customHeight="1" x14ac:dyDescent="0.25">
      <c r="A331" s="103" t="s">
        <v>3484</v>
      </c>
      <c r="B331" s="104" t="s">
        <v>340</v>
      </c>
      <c r="C331" s="104" t="s">
        <v>1953</v>
      </c>
      <c r="D331" s="105" t="s">
        <v>3485</v>
      </c>
      <c r="E331" s="106">
        <v>43168</v>
      </c>
      <c r="F331" s="106">
        <v>45291</v>
      </c>
      <c r="G331" s="107" t="s">
        <v>3532</v>
      </c>
    </row>
    <row r="332" spans="1:7" ht="15" customHeight="1" x14ac:dyDescent="0.25">
      <c r="A332" s="103" t="s">
        <v>3486</v>
      </c>
      <c r="B332" s="104" t="s">
        <v>342</v>
      </c>
      <c r="C332" s="104" t="s">
        <v>1955</v>
      </c>
      <c r="D332" s="105" t="s">
        <v>3487</v>
      </c>
      <c r="E332" s="106">
        <v>43168</v>
      </c>
      <c r="F332" s="106">
        <v>45291</v>
      </c>
      <c r="G332" s="107" t="s">
        <v>3532</v>
      </c>
    </row>
    <row r="333" spans="1:7" ht="15" customHeight="1" x14ac:dyDescent="0.25">
      <c r="A333" s="103" t="s">
        <v>3488</v>
      </c>
      <c r="B333" s="104" t="s">
        <v>344</v>
      </c>
      <c r="C333" s="104" t="s">
        <v>1957</v>
      </c>
      <c r="D333" s="105" t="s">
        <v>3489</v>
      </c>
      <c r="E333" s="106">
        <v>43168</v>
      </c>
      <c r="F333" s="106">
        <v>45291</v>
      </c>
      <c r="G333" s="107" t="s">
        <v>3532</v>
      </c>
    </row>
    <row r="334" spans="1:7" ht="15" customHeight="1" x14ac:dyDescent="0.25">
      <c r="A334" s="103" t="s">
        <v>3490</v>
      </c>
      <c r="B334" s="104" t="s">
        <v>346</v>
      </c>
      <c r="C334" s="104" t="s">
        <v>1959</v>
      </c>
      <c r="D334" s="105" t="s">
        <v>3491</v>
      </c>
      <c r="E334" s="106">
        <v>43168</v>
      </c>
      <c r="F334" s="106">
        <v>45291</v>
      </c>
      <c r="G334" s="107" t="s">
        <v>3532</v>
      </c>
    </row>
    <row r="335" spans="1:7" ht="15" customHeight="1" x14ac:dyDescent="0.25">
      <c r="A335" s="103" t="s">
        <v>3492</v>
      </c>
      <c r="B335" s="104" t="s">
        <v>348</v>
      </c>
      <c r="C335" s="104" t="s">
        <v>1961</v>
      </c>
      <c r="D335" s="105" t="s">
        <v>3493</v>
      </c>
      <c r="E335" s="106">
        <v>43168</v>
      </c>
      <c r="F335" s="106">
        <v>45291</v>
      </c>
      <c r="G335" s="107" t="s">
        <v>3532</v>
      </c>
    </row>
    <row r="336" spans="1:7" ht="15" customHeight="1" x14ac:dyDescent="0.25">
      <c r="A336" s="103" t="s">
        <v>3494</v>
      </c>
      <c r="B336" s="104" t="s">
        <v>350</v>
      </c>
      <c r="C336" s="104" t="s">
        <v>1963</v>
      </c>
      <c r="D336" s="105" t="s">
        <v>3495</v>
      </c>
      <c r="E336" s="106">
        <v>43168</v>
      </c>
      <c r="F336" s="106">
        <v>45291</v>
      </c>
      <c r="G336" s="107" t="s">
        <v>3532</v>
      </c>
    </row>
    <row r="337" spans="1:7" ht="15" customHeight="1" x14ac:dyDescent="0.25">
      <c r="A337" s="103" t="s">
        <v>3496</v>
      </c>
      <c r="B337" s="104" t="s">
        <v>352</v>
      </c>
      <c r="C337" s="104" t="s">
        <v>1965</v>
      </c>
      <c r="D337" s="105" t="s">
        <v>3497</v>
      </c>
      <c r="E337" s="106">
        <v>43168</v>
      </c>
      <c r="F337" s="106">
        <v>45291</v>
      </c>
      <c r="G337" s="107" t="s">
        <v>3532</v>
      </c>
    </row>
    <row r="338" spans="1:7" ht="15" customHeight="1" x14ac:dyDescent="0.25">
      <c r="A338" s="103" t="s">
        <v>3498</v>
      </c>
      <c r="B338" s="104" t="s">
        <v>354</v>
      </c>
      <c r="C338" s="104" t="s">
        <v>1967</v>
      </c>
      <c r="D338" s="105" t="s">
        <v>3499</v>
      </c>
      <c r="E338" s="106">
        <v>43168</v>
      </c>
      <c r="F338" s="106">
        <v>45291</v>
      </c>
      <c r="G338" s="107" t="s">
        <v>3532</v>
      </c>
    </row>
    <row r="339" spans="1:7" ht="15" customHeight="1" x14ac:dyDescent="0.25">
      <c r="A339" s="103" t="s">
        <v>3500</v>
      </c>
      <c r="B339" s="104" t="s">
        <v>356</v>
      </c>
      <c r="C339" s="104" t="s">
        <v>1969</v>
      </c>
      <c r="D339" s="105" t="s">
        <v>3501</v>
      </c>
      <c r="E339" s="106">
        <v>43168</v>
      </c>
      <c r="F339" s="106">
        <v>45291</v>
      </c>
      <c r="G339" s="107" t="s">
        <v>3532</v>
      </c>
    </row>
    <row r="340" spans="1:7" ht="15" customHeight="1" x14ac:dyDescent="0.25">
      <c r="A340" s="103" t="s">
        <v>3502</v>
      </c>
      <c r="B340" s="104" t="s">
        <v>358</v>
      </c>
      <c r="C340" s="104" t="s">
        <v>1971</v>
      </c>
      <c r="D340" s="105" t="s">
        <v>3503</v>
      </c>
      <c r="E340" s="106">
        <v>43168</v>
      </c>
      <c r="F340" s="106">
        <v>45291</v>
      </c>
      <c r="G340" s="107" t="s">
        <v>3532</v>
      </c>
    </row>
    <row r="341" spans="1:7" ht="15" customHeight="1" x14ac:dyDescent="0.25">
      <c r="A341" s="103" t="s">
        <v>3504</v>
      </c>
      <c r="B341" s="104" t="s">
        <v>360</v>
      </c>
      <c r="C341" s="104" t="s">
        <v>1973</v>
      </c>
      <c r="D341" s="105" t="s">
        <v>3505</v>
      </c>
      <c r="E341" s="106">
        <v>43168</v>
      </c>
      <c r="F341" s="106">
        <v>45291</v>
      </c>
      <c r="G341" s="107" t="s">
        <v>3532</v>
      </c>
    </row>
    <row r="342" spans="1:7" ht="15" customHeight="1" x14ac:dyDescent="0.25">
      <c r="A342" s="103" t="s">
        <v>3506</v>
      </c>
      <c r="B342" s="104" t="s">
        <v>362</v>
      </c>
      <c r="C342" s="104" t="s">
        <v>1975</v>
      </c>
      <c r="D342" s="105" t="s">
        <v>3507</v>
      </c>
      <c r="E342" s="106">
        <v>43168</v>
      </c>
      <c r="F342" s="106">
        <v>45291</v>
      </c>
      <c r="G342" s="107" t="s">
        <v>3532</v>
      </c>
    </row>
    <row r="343" spans="1:7" ht="15" customHeight="1" x14ac:dyDescent="0.25">
      <c r="A343" s="103" t="s">
        <v>659</v>
      </c>
      <c r="B343" s="104" t="s">
        <v>2206</v>
      </c>
      <c r="C343" s="104" t="s">
        <v>2207</v>
      </c>
      <c r="D343" s="105" t="s">
        <v>2208</v>
      </c>
      <c r="E343" s="106">
        <v>42614</v>
      </c>
      <c r="F343" s="106">
        <v>45291</v>
      </c>
      <c r="G343" s="107" t="s">
        <v>3532</v>
      </c>
    </row>
    <row r="344" spans="1:7" ht="15" customHeight="1" x14ac:dyDescent="0.25">
      <c r="A344" s="103" t="s">
        <v>660</v>
      </c>
      <c r="B344" s="104" t="s">
        <v>661</v>
      </c>
      <c r="C344" s="104" t="s">
        <v>2207</v>
      </c>
      <c r="D344" s="105" t="s">
        <v>2208</v>
      </c>
      <c r="E344" s="106">
        <v>42614</v>
      </c>
      <c r="F344" s="106">
        <v>45291</v>
      </c>
      <c r="G344" s="107" t="s">
        <v>3532</v>
      </c>
    </row>
    <row r="345" spans="1:7" ht="15" customHeight="1" x14ac:dyDescent="0.25">
      <c r="A345" s="103" t="s">
        <v>662</v>
      </c>
      <c r="B345" s="104" t="s">
        <v>663</v>
      </c>
      <c r="C345" s="104" t="s">
        <v>2209</v>
      </c>
      <c r="D345" s="105" t="s">
        <v>2210</v>
      </c>
      <c r="E345" s="106">
        <v>42614</v>
      </c>
      <c r="F345" s="106">
        <v>45291</v>
      </c>
      <c r="G345" s="107" t="s">
        <v>3532</v>
      </c>
    </row>
    <row r="346" spans="1:7" ht="15" customHeight="1" x14ac:dyDescent="0.25">
      <c r="A346" s="103" t="s">
        <v>664</v>
      </c>
      <c r="B346" s="104" t="s">
        <v>2211</v>
      </c>
      <c r="C346" s="104" t="s">
        <v>2209</v>
      </c>
      <c r="D346" s="105" t="s">
        <v>2210</v>
      </c>
      <c r="E346" s="106">
        <v>42614</v>
      </c>
      <c r="F346" s="106">
        <v>45291</v>
      </c>
      <c r="G346" s="107" t="s">
        <v>3532</v>
      </c>
    </row>
    <row r="347" spans="1:7" ht="15" customHeight="1" x14ac:dyDescent="0.25">
      <c r="A347" s="103" t="s">
        <v>665</v>
      </c>
      <c r="B347" s="104" t="s">
        <v>2212</v>
      </c>
      <c r="C347" s="104" t="s">
        <v>2213</v>
      </c>
      <c r="D347" s="105" t="s">
        <v>2214</v>
      </c>
      <c r="E347" s="106">
        <v>42614</v>
      </c>
      <c r="F347" s="106">
        <v>45291</v>
      </c>
      <c r="G347" s="107" t="s">
        <v>3532</v>
      </c>
    </row>
    <row r="348" spans="1:7" ht="15" customHeight="1" x14ac:dyDescent="0.25">
      <c r="A348" s="103" t="s">
        <v>666</v>
      </c>
      <c r="B348" s="104" t="s">
        <v>667</v>
      </c>
      <c r="C348" s="104" t="s">
        <v>2213</v>
      </c>
      <c r="D348" s="105" t="s">
        <v>2214</v>
      </c>
      <c r="E348" s="106">
        <v>42614</v>
      </c>
      <c r="F348" s="106">
        <v>45291</v>
      </c>
      <c r="G348" s="107" t="s">
        <v>3532</v>
      </c>
    </row>
    <row r="349" spans="1:7" ht="15" customHeight="1" x14ac:dyDescent="0.25">
      <c r="A349" s="103" t="s">
        <v>668</v>
      </c>
      <c r="B349" s="104" t="s">
        <v>2215</v>
      </c>
      <c r="C349" s="104" t="s">
        <v>2216</v>
      </c>
      <c r="D349" s="105" t="s">
        <v>2217</v>
      </c>
      <c r="E349" s="106">
        <v>42614</v>
      </c>
      <c r="F349" s="106">
        <v>45291</v>
      </c>
      <c r="G349" s="107" t="s">
        <v>3532</v>
      </c>
    </row>
    <row r="350" spans="1:7" ht="15" customHeight="1" x14ac:dyDescent="0.25">
      <c r="A350" s="103" t="s">
        <v>669</v>
      </c>
      <c r="B350" s="104" t="s">
        <v>670</v>
      </c>
      <c r="C350" s="104" t="s">
        <v>2216</v>
      </c>
      <c r="D350" s="105" t="s">
        <v>2217</v>
      </c>
      <c r="E350" s="106">
        <v>42614</v>
      </c>
      <c r="F350" s="106">
        <v>45291</v>
      </c>
      <c r="G350" s="107" t="s">
        <v>3532</v>
      </c>
    </row>
    <row r="351" spans="1:7" ht="15" customHeight="1" x14ac:dyDescent="0.25">
      <c r="A351" s="103" t="s">
        <v>671</v>
      </c>
      <c r="B351" s="104" t="s">
        <v>2218</v>
      </c>
      <c r="C351" s="104" t="s">
        <v>2219</v>
      </c>
      <c r="D351" s="105" t="s">
        <v>2220</v>
      </c>
      <c r="E351" s="106">
        <v>42614</v>
      </c>
      <c r="F351" s="106">
        <v>45291</v>
      </c>
      <c r="G351" s="107" t="s">
        <v>3532</v>
      </c>
    </row>
    <row r="352" spans="1:7" ht="15" customHeight="1" x14ac:dyDescent="0.25">
      <c r="A352" s="103" t="s">
        <v>672</v>
      </c>
      <c r="B352" s="104" t="s">
        <v>673</v>
      </c>
      <c r="C352" s="104" t="s">
        <v>2219</v>
      </c>
      <c r="D352" s="105" t="s">
        <v>2220</v>
      </c>
      <c r="E352" s="106">
        <v>42614</v>
      </c>
      <c r="F352" s="106">
        <v>45291</v>
      </c>
      <c r="G352" s="107" t="s">
        <v>3532</v>
      </c>
    </row>
    <row r="353" spans="1:7" ht="15" customHeight="1" x14ac:dyDescent="0.25">
      <c r="A353" s="103" t="s">
        <v>2221</v>
      </c>
      <c r="B353" s="104" t="s">
        <v>1001</v>
      </c>
      <c r="C353" s="104" t="s">
        <v>2222</v>
      </c>
      <c r="D353" s="105" t="s">
        <v>2223</v>
      </c>
      <c r="E353" s="106">
        <v>43070</v>
      </c>
      <c r="F353" s="106">
        <v>45291</v>
      </c>
      <c r="G353" s="107" t="s">
        <v>3532</v>
      </c>
    </row>
    <row r="354" spans="1:7" ht="15" customHeight="1" x14ac:dyDescent="0.25">
      <c r="A354" s="103" t="s">
        <v>2224</v>
      </c>
      <c r="B354" s="104" t="s">
        <v>1003</v>
      </c>
      <c r="C354" s="104" t="s">
        <v>2222</v>
      </c>
      <c r="D354" s="105" t="s">
        <v>2223</v>
      </c>
      <c r="E354" s="106">
        <v>43070</v>
      </c>
      <c r="F354" s="106">
        <v>45291</v>
      </c>
      <c r="G354" s="107" t="s">
        <v>3532</v>
      </c>
    </row>
    <row r="355" spans="1:7" ht="15" customHeight="1" x14ac:dyDescent="0.25">
      <c r="A355" s="103" t="s">
        <v>674</v>
      </c>
      <c r="B355" s="104" t="s">
        <v>2225</v>
      </c>
      <c r="C355" s="104" t="s">
        <v>2226</v>
      </c>
      <c r="D355" s="105" t="s">
        <v>2227</v>
      </c>
      <c r="E355" s="106">
        <v>42614</v>
      </c>
      <c r="F355" s="106">
        <v>45291</v>
      </c>
      <c r="G355" s="107" t="s">
        <v>3532</v>
      </c>
    </row>
    <row r="356" spans="1:7" ht="15" customHeight="1" x14ac:dyDescent="0.25">
      <c r="A356" s="103" t="s">
        <v>675</v>
      </c>
      <c r="B356" s="104" t="s">
        <v>676</v>
      </c>
      <c r="C356" s="104" t="s">
        <v>2226</v>
      </c>
      <c r="D356" s="105" t="s">
        <v>2227</v>
      </c>
      <c r="E356" s="106">
        <v>42614</v>
      </c>
      <c r="F356" s="106">
        <v>45291</v>
      </c>
      <c r="G356" s="107" t="s">
        <v>3532</v>
      </c>
    </row>
    <row r="357" spans="1:7" ht="15" customHeight="1" x14ac:dyDescent="0.25">
      <c r="A357" s="103" t="s">
        <v>677</v>
      </c>
      <c r="B357" s="104" t="s">
        <v>2228</v>
      </c>
      <c r="C357" s="104" t="s">
        <v>2207</v>
      </c>
      <c r="D357" s="105" t="s">
        <v>2229</v>
      </c>
      <c r="E357" s="106">
        <v>42614</v>
      </c>
      <c r="F357" s="106">
        <v>45291</v>
      </c>
      <c r="G357" s="107" t="s">
        <v>3532</v>
      </c>
    </row>
    <row r="358" spans="1:7" ht="15" customHeight="1" x14ac:dyDescent="0.25">
      <c r="A358" s="103" t="s">
        <v>678</v>
      </c>
      <c r="B358" s="104" t="s">
        <v>679</v>
      </c>
      <c r="C358" s="104" t="s">
        <v>2207</v>
      </c>
      <c r="D358" s="105" t="s">
        <v>2229</v>
      </c>
      <c r="E358" s="106">
        <v>42614</v>
      </c>
      <c r="F358" s="106">
        <v>45291</v>
      </c>
      <c r="G358" s="107" t="s">
        <v>3532</v>
      </c>
    </row>
    <row r="359" spans="1:7" ht="15" customHeight="1" x14ac:dyDescent="0.25">
      <c r="A359" s="103" t="s">
        <v>680</v>
      </c>
      <c r="B359" s="104" t="s">
        <v>663</v>
      </c>
      <c r="C359" s="104" t="s">
        <v>2209</v>
      </c>
      <c r="D359" s="105" t="s">
        <v>2230</v>
      </c>
      <c r="E359" s="106">
        <v>42614</v>
      </c>
      <c r="F359" s="106">
        <v>45291</v>
      </c>
      <c r="G359" s="107" t="s">
        <v>3532</v>
      </c>
    </row>
    <row r="360" spans="1:7" ht="15" customHeight="1" x14ac:dyDescent="0.25">
      <c r="A360" s="103" t="s">
        <v>681</v>
      </c>
      <c r="B360" s="104" t="s">
        <v>2211</v>
      </c>
      <c r="C360" s="104" t="s">
        <v>2209</v>
      </c>
      <c r="D360" s="105" t="s">
        <v>2230</v>
      </c>
      <c r="E360" s="106">
        <v>42614</v>
      </c>
      <c r="F360" s="106">
        <v>45291</v>
      </c>
      <c r="G360" s="107" t="s">
        <v>3532</v>
      </c>
    </row>
    <row r="361" spans="1:7" ht="15" customHeight="1" x14ac:dyDescent="0.25">
      <c r="A361" s="103" t="s">
        <v>682</v>
      </c>
      <c r="B361" s="104" t="s">
        <v>2231</v>
      </c>
      <c r="C361" s="104" t="s">
        <v>2232</v>
      </c>
      <c r="D361" s="105" t="s">
        <v>2233</v>
      </c>
      <c r="E361" s="106">
        <v>42614</v>
      </c>
      <c r="F361" s="106">
        <v>45291</v>
      </c>
      <c r="G361" s="107" t="s">
        <v>3532</v>
      </c>
    </row>
    <row r="362" spans="1:7" ht="15" customHeight="1" x14ac:dyDescent="0.25">
      <c r="A362" s="103" t="s">
        <v>683</v>
      </c>
      <c r="B362" s="104" t="s">
        <v>684</v>
      </c>
      <c r="C362" s="104" t="s">
        <v>2232</v>
      </c>
      <c r="D362" s="105" t="s">
        <v>2233</v>
      </c>
      <c r="E362" s="106">
        <v>42614</v>
      </c>
      <c r="F362" s="106">
        <v>45291</v>
      </c>
      <c r="G362" s="107" t="s">
        <v>3532</v>
      </c>
    </row>
    <row r="363" spans="1:7" ht="15" customHeight="1" x14ac:dyDescent="0.25">
      <c r="A363" s="103" t="s">
        <v>685</v>
      </c>
      <c r="B363" s="104" t="s">
        <v>2234</v>
      </c>
      <c r="C363" s="104" t="s">
        <v>2235</v>
      </c>
      <c r="D363" s="105" t="s">
        <v>2236</v>
      </c>
      <c r="E363" s="106">
        <v>42614</v>
      </c>
      <c r="F363" s="106">
        <v>45291</v>
      </c>
      <c r="G363" s="107" t="s">
        <v>3532</v>
      </c>
    </row>
    <row r="364" spans="1:7" ht="15" customHeight="1" x14ac:dyDescent="0.25">
      <c r="A364" s="103" t="s">
        <v>686</v>
      </c>
      <c r="B364" s="104" t="s">
        <v>687</v>
      </c>
      <c r="C364" s="104" t="s">
        <v>2235</v>
      </c>
      <c r="D364" s="105" t="s">
        <v>2236</v>
      </c>
      <c r="E364" s="106">
        <v>42614</v>
      </c>
      <c r="F364" s="106">
        <v>45291</v>
      </c>
      <c r="G364" s="107" t="s">
        <v>3532</v>
      </c>
    </row>
    <row r="365" spans="1:7" ht="15" customHeight="1" x14ac:dyDescent="0.25">
      <c r="A365" s="103" t="s">
        <v>688</v>
      </c>
      <c r="B365" s="104" t="s">
        <v>2237</v>
      </c>
      <c r="C365" s="104" t="s">
        <v>2219</v>
      </c>
      <c r="D365" s="105" t="s">
        <v>2238</v>
      </c>
      <c r="E365" s="106">
        <v>42614</v>
      </c>
      <c r="F365" s="106">
        <v>45291</v>
      </c>
      <c r="G365" s="107" t="s">
        <v>3532</v>
      </c>
    </row>
    <row r="366" spans="1:7" ht="15" customHeight="1" x14ac:dyDescent="0.25">
      <c r="A366" s="103" t="s">
        <v>689</v>
      </c>
      <c r="B366" s="104" t="s">
        <v>690</v>
      </c>
      <c r="C366" s="104" t="s">
        <v>2219</v>
      </c>
      <c r="D366" s="105" t="s">
        <v>2238</v>
      </c>
      <c r="E366" s="106">
        <v>42614</v>
      </c>
      <c r="F366" s="106">
        <v>45291</v>
      </c>
      <c r="G366" s="107" t="s">
        <v>3532</v>
      </c>
    </row>
    <row r="367" spans="1:7" ht="15" customHeight="1" x14ac:dyDescent="0.25">
      <c r="A367" s="103" t="s">
        <v>691</v>
      </c>
      <c r="B367" s="104" t="s">
        <v>2239</v>
      </c>
      <c r="C367" s="104" t="s">
        <v>2240</v>
      </c>
      <c r="D367" s="105" t="s">
        <v>2241</v>
      </c>
      <c r="E367" s="106">
        <v>42614</v>
      </c>
      <c r="F367" s="106">
        <v>45291</v>
      </c>
      <c r="G367" s="107" t="s">
        <v>3532</v>
      </c>
    </row>
    <row r="368" spans="1:7" ht="15" customHeight="1" x14ac:dyDescent="0.25">
      <c r="A368" s="103" t="s">
        <v>692</v>
      </c>
      <c r="B368" s="104" t="s">
        <v>693</v>
      </c>
      <c r="C368" s="104" t="s">
        <v>2240</v>
      </c>
      <c r="D368" s="105" t="s">
        <v>2241</v>
      </c>
      <c r="E368" s="106">
        <v>42614</v>
      </c>
      <c r="F368" s="106">
        <v>45291</v>
      </c>
      <c r="G368" s="107" t="s">
        <v>3532</v>
      </c>
    </row>
    <row r="369" spans="1:7" ht="15" customHeight="1" x14ac:dyDescent="0.25">
      <c r="A369" s="103" t="s">
        <v>699</v>
      </c>
      <c r="B369" s="104" t="s">
        <v>2247</v>
      </c>
      <c r="C369" s="104" t="s">
        <v>2248</v>
      </c>
      <c r="D369" s="105" t="s">
        <v>2249</v>
      </c>
      <c r="E369" s="106">
        <v>42614</v>
      </c>
      <c r="F369" s="106">
        <v>45291</v>
      </c>
      <c r="G369" s="107" t="s">
        <v>3532</v>
      </c>
    </row>
    <row r="370" spans="1:7" ht="15" customHeight="1" x14ac:dyDescent="0.25">
      <c r="A370" s="103" t="s">
        <v>700</v>
      </c>
      <c r="B370" s="104" t="s">
        <v>2250</v>
      </c>
      <c r="C370" s="104" t="s">
        <v>2248</v>
      </c>
      <c r="D370" s="105" t="s">
        <v>2249</v>
      </c>
      <c r="E370" s="106">
        <v>42614</v>
      </c>
      <c r="F370" s="106">
        <v>45291</v>
      </c>
      <c r="G370" s="107" t="s">
        <v>3532</v>
      </c>
    </row>
    <row r="371" spans="1:7" ht="15" customHeight="1" x14ac:dyDescent="0.25">
      <c r="A371" s="103" t="s">
        <v>701</v>
      </c>
      <c r="B371" s="104" t="s">
        <v>2251</v>
      </c>
      <c r="C371" s="104" t="s">
        <v>2252</v>
      </c>
      <c r="D371" s="105" t="s">
        <v>2253</v>
      </c>
      <c r="E371" s="106">
        <v>42614</v>
      </c>
      <c r="F371" s="106">
        <v>45291</v>
      </c>
      <c r="G371" s="107" t="s">
        <v>3532</v>
      </c>
    </row>
    <row r="372" spans="1:7" ht="15" customHeight="1" x14ac:dyDescent="0.25">
      <c r="A372" s="103" t="s">
        <v>702</v>
      </c>
      <c r="B372" s="104" t="s">
        <v>703</v>
      </c>
      <c r="C372" s="104" t="s">
        <v>2252</v>
      </c>
      <c r="D372" s="105" t="s">
        <v>2253</v>
      </c>
      <c r="E372" s="106">
        <v>42614</v>
      </c>
      <c r="F372" s="106">
        <v>45291</v>
      </c>
      <c r="G372" s="107" t="s">
        <v>3532</v>
      </c>
    </row>
    <row r="373" spans="1:7" ht="15" customHeight="1" x14ac:dyDescent="0.25">
      <c r="A373" s="103" t="s">
        <v>704</v>
      </c>
      <c r="B373" s="104" t="s">
        <v>2228</v>
      </c>
      <c r="C373" s="104" t="s">
        <v>2207</v>
      </c>
      <c r="D373" s="105" t="s">
        <v>2254</v>
      </c>
      <c r="E373" s="106">
        <v>42614</v>
      </c>
      <c r="F373" s="106">
        <v>45291</v>
      </c>
      <c r="G373" s="107" t="s">
        <v>3532</v>
      </c>
    </row>
    <row r="374" spans="1:7" ht="15" customHeight="1" x14ac:dyDescent="0.25">
      <c r="A374" s="103" t="s">
        <v>705</v>
      </c>
      <c r="B374" s="104" t="s">
        <v>679</v>
      </c>
      <c r="C374" s="104" t="s">
        <v>2207</v>
      </c>
      <c r="D374" s="105" t="s">
        <v>2254</v>
      </c>
      <c r="E374" s="106">
        <v>42614</v>
      </c>
      <c r="F374" s="106">
        <v>45291</v>
      </c>
      <c r="G374" s="107" t="s">
        <v>3532</v>
      </c>
    </row>
    <row r="375" spans="1:7" ht="15" customHeight="1" x14ac:dyDescent="0.25">
      <c r="A375" s="103" t="s">
        <v>709</v>
      </c>
      <c r="B375" s="104" t="s">
        <v>2257</v>
      </c>
      <c r="C375" s="104" t="s">
        <v>2258</v>
      </c>
      <c r="D375" s="105" t="s">
        <v>2259</v>
      </c>
      <c r="E375" s="106">
        <v>42614</v>
      </c>
      <c r="F375" s="106">
        <v>45291</v>
      </c>
      <c r="G375" s="107" t="s">
        <v>3532</v>
      </c>
    </row>
    <row r="376" spans="1:7" ht="15" customHeight="1" x14ac:dyDescent="0.25">
      <c r="A376" s="103" t="s">
        <v>710</v>
      </c>
      <c r="B376" s="104" t="s">
        <v>711</v>
      </c>
      <c r="C376" s="104" t="s">
        <v>2258</v>
      </c>
      <c r="D376" s="105" t="s">
        <v>2259</v>
      </c>
      <c r="E376" s="106">
        <v>42614</v>
      </c>
      <c r="F376" s="106">
        <v>45291</v>
      </c>
      <c r="G376" s="107" t="s">
        <v>3532</v>
      </c>
    </row>
    <row r="377" spans="1:7" ht="15" customHeight="1" x14ac:dyDescent="0.25">
      <c r="A377" s="103" t="s">
        <v>712</v>
      </c>
      <c r="B377" s="104" t="s">
        <v>2260</v>
      </c>
      <c r="C377" s="104" t="s">
        <v>2261</v>
      </c>
      <c r="D377" s="105" t="s">
        <v>2262</v>
      </c>
      <c r="E377" s="106">
        <v>42614</v>
      </c>
      <c r="F377" s="106">
        <v>45291</v>
      </c>
      <c r="G377" s="107" t="s">
        <v>3532</v>
      </c>
    </row>
    <row r="378" spans="1:7" ht="15" customHeight="1" x14ac:dyDescent="0.25">
      <c r="A378" s="103" t="s">
        <v>713</v>
      </c>
      <c r="B378" s="104" t="s">
        <v>714</v>
      </c>
      <c r="C378" s="104" t="s">
        <v>2261</v>
      </c>
      <c r="D378" s="105" t="s">
        <v>2262</v>
      </c>
      <c r="E378" s="106">
        <v>42614</v>
      </c>
      <c r="F378" s="106">
        <v>45291</v>
      </c>
      <c r="G378" s="107" t="s">
        <v>3532</v>
      </c>
    </row>
    <row r="379" spans="1:7" ht="15" customHeight="1" x14ac:dyDescent="0.25">
      <c r="A379" s="103" t="s">
        <v>715</v>
      </c>
      <c r="B379" s="104" t="s">
        <v>2237</v>
      </c>
      <c r="C379" s="104" t="s">
        <v>2219</v>
      </c>
      <c r="D379" s="105" t="s">
        <v>2263</v>
      </c>
      <c r="E379" s="106">
        <v>42614</v>
      </c>
      <c r="F379" s="106">
        <v>45291</v>
      </c>
      <c r="G379" s="107" t="s">
        <v>3532</v>
      </c>
    </row>
    <row r="380" spans="1:7" ht="15" customHeight="1" x14ac:dyDescent="0.25">
      <c r="A380" s="103" t="s">
        <v>716</v>
      </c>
      <c r="B380" s="104" t="s">
        <v>690</v>
      </c>
      <c r="C380" s="104" t="s">
        <v>2219</v>
      </c>
      <c r="D380" s="105" t="s">
        <v>2263</v>
      </c>
      <c r="E380" s="106">
        <v>42614</v>
      </c>
      <c r="F380" s="106">
        <v>45291</v>
      </c>
      <c r="G380" s="107" t="s">
        <v>3532</v>
      </c>
    </row>
    <row r="381" spans="1:7" ht="15" customHeight="1" x14ac:dyDescent="0.25">
      <c r="A381" s="103" t="s">
        <v>717</v>
      </c>
      <c r="B381" s="104" t="s">
        <v>2264</v>
      </c>
      <c r="C381" s="104" t="s">
        <v>2265</v>
      </c>
      <c r="D381" s="105" t="s">
        <v>2266</v>
      </c>
      <c r="E381" s="106">
        <v>42614</v>
      </c>
      <c r="F381" s="106">
        <v>45291</v>
      </c>
      <c r="G381" s="107" t="s">
        <v>3532</v>
      </c>
    </row>
    <row r="382" spans="1:7" ht="15" customHeight="1" x14ac:dyDescent="0.25">
      <c r="A382" s="103" t="s">
        <v>718</v>
      </c>
      <c r="B382" s="104" t="s">
        <v>719</v>
      </c>
      <c r="C382" s="104" t="s">
        <v>2265</v>
      </c>
      <c r="D382" s="105" t="s">
        <v>2266</v>
      </c>
      <c r="E382" s="106">
        <v>42614</v>
      </c>
      <c r="F382" s="106">
        <v>45291</v>
      </c>
      <c r="G382" s="107" t="s">
        <v>3532</v>
      </c>
    </row>
    <row r="383" spans="1:7" ht="15" customHeight="1" x14ac:dyDescent="0.25">
      <c r="A383" s="103" t="s">
        <v>720</v>
      </c>
      <c r="B383" s="104" t="s">
        <v>1266</v>
      </c>
      <c r="C383" s="104" t="s">
        <v>2267</v>
      </c>
      <c r="D383" s="105" t="s">
        <v>2268</v>
      </c>
      <c r="E383" s="106">
        <v>42614</v>
      </c>
      <c r="F383" s="106">
        <v>45291</v>
      </c>
      <c r="G383" s="107" t="s">
        <v>3532</v>
      </c>
    </row>
    <row r="384" spans="1:7" ht="15" customHeight="1" x14ac:dyDescent="0.25">
      <c r="A384" s="103" t="s">
        <v>721</v>
      </c>
      <c r="B384" s="104" t="s">
        <v>722</v>
      </c>
      <c r="C384" s="104" t="s">
        <v>2267</v>
      </c>
      <c r="D384" s="105" t="s">
        <v>2268</v>
      </c>
      <c r="E384" s="106">
        <v>42614</v>
      </c>
      <c r="F384" s="106">
        <v>45291</v>
      </c>
      <c r="G384" s="107" t="s">
        <v>3532</v>
      </c>
    </row>
    <row r="385" spans="1:7" ht="15" customHeight="1" x14ac:dyDescent="0.25">
      <c r="A385" s="103" t="s">
        <v>723</v>
      </c>
      <c r="B385" s="104" t="s">
        <v>976</v>
      </c>
      <c r="C385" s="104" t="s">
        <v>2269</v>
      </c>
      <c r="D385" s="105" t="s">
        <v>2270</v>
      </c>
      <c r="E385" s="106">
        <v>42614</v>
      </c>
      <c r="F385" s="106">
        <v>45291</v>
      </c>
      <c r="G385" s="107" t="s">
        <v>3532</v>
      </c>
    </row>
    <row r="386" spans="1:7" ht="15" customHeight="1" x14ac:dyDescent="0.25">
      <c r="A386" s="103" t="s">
        <v>724</v>
      </c>
      <c r="B386" s="104" t="s">
        <v>725</v>
      </c>
      <c r="C386" s="104" t="s">
        <v>2269</v>
      </c>
      <c r="D386" s="105" t="s">
        <v>2270</v>
      </c>
      <c r="E386" s="106">
        <v>42614</v>
      </c>
      <c r="F386" s="106">
        <v>45291</v>
      </c>
      <c r="G386" s="107" t="s">
        <v>3532</v>
      </c>
    </row>
    <row r="387" spans="1:7" ht="15" customHeight="1" x14ac:dyDescent="0.25">
      <c r="A387" s="103" t="s">
        <v>726</v>
      </c>
      <c r="B387" s="104" t="s">
        <v>2247</v>
      </c>
      <c r="C387" s="104" t="s">
        <v>2248</v>
      </c>
      <c r="D387" s="105" t="s">
        <v>2271</v>
      </c>
      <c r="E387" s="106">
        <v>42614</v>
      </c>
      <c r="F387" s="106">
        <v>45291</v>
      </c>
      <c r="G387" s="107" t="s">
        <v>3532</v>
      </c>
    </row>
    <row r="388" spans="1:7" ht="15" customHeight="1" x14ac:dyDescent="0.25">
      <c r="A388" s="103" t="s">
        <v>727</v>
      </c>
      <c r="B388" s="104" t="s">
        <v>2250</v>
      </c>
      <c r="C388" s="104" t="s">
        <v>2248</v>
      </c>
      <c r="D388" s="105" t="s">
        <v>2271</v>
      </c>
      <c r="E388" s="106">
        <v>42614</v>
      </c>
      <c r="F388" s="106">
        <v>45291</v>
      </c>
      <c r="G388" s="107" t="s">
        <v>3532</v>
      </c>
    </row>
    <row r="389" spans="1:7" ht="15" customHeight="1" x14ac:dyDescent="0.25">
      <c r="A389" s="103" t="s">
        <v>728</v>
      </c>
      <c r="B389" s="104" t="s">
        <v>2251</v>
      </c>
      <c r="C389" s="104" t="s">
        <v>2252</v>
      </c>
      <c r="D389" s="105" t="s">
        <v>2272</v>
      </c>
      <c r="E389" s="106">
        <v>42614</v>
      </c>
      <c r="F389" s="106">
        <v>45291</v>
      </c>
      <c r="G389" s="107" t="s">
        <v>3532</v>
      </c>
    </row>
    <row r="390" spans="1:7" ht="15" customHeight="1" x14ac:dyDescent="0.25">
      <c r="A390" s="103" t="s">
        <v>729</v>
      </c>
      <c r="B390" s="104" t="s">
        <v>703</v>
      </c>
      <c r="C390" s="104" t="s">
        <v>2252</v>
      </c>
      <c r="D390" s="105" t="s">
        <v>2272</v>
      </c>
      <c r="E390" s="106">
        <v>42614</v>
      </c>
      <c r="F390" s="106">
        <v>45291</v>
      </c>
      <c r="G390" s="107" t="s">
        <v>3532</v>
      </c>
    </row>
    <row r="391" spans="1:7" ht="15" customHeight="1" x14ac:dyDescent="0.25">
      <c r="A391" s="103" t="s">
        <v>730</v>
      </c>
      <c r="B391" s="104" t="s">
        <v>2273</v>
      </c>
      <c r="C391" s="104" t="s">
        <v>2207</v>
      </c>
      <c r="D391" s="105" t="s">
        <v>2274</v>
      </c>
      <c r="E391" s="106">
        <v>42614</v>
      </c>
      <c r="F391" s="106">
        <v>45291</v>
      </c>
      <c r="G391" s="107" t="s">
        <v>3532</v>
      </c>
    </row>
    <row r="392" spans="1:7" ht="15" customHeight="1" x14ac:dyDescent="0.25">
      <c r="A392" s="103" t="s">
        <v>731</v>
      </c>
      <c r="B392" s="104" t="s">
        <v>732</v>
      </c>
      <c r="C392" s="104" t="s">
        <v>2207</v>
      </c>
      <c r="D392" s="105" t="s">
        <v>2274</v>
      </c>
      <c r="E392" s="106">
        <v>42614</v>
      </c>
      <c r="F392" s="106">
        <v>45291</v>
      </c>
      <c r="G392" s="107" t="s">
        <v>3532</v>
      </c>
    </row>
    <row r="393" spans="1:7" ht="15" customHeight="1" x14ac:dyDescent="0.25">
      <c r="A393" s="103" t="s">
        <v>741</v>
      </c>
      <c r="B393" s="104" t="s">
        <v>2237</v>
      </c>
      <c r="C393" s="104" t="s">
        <v>2219</v>
      </c>
      <c r="D393" s="105" t="s">
        <v>2280</v>
      </c>
      <c r="E393" s="106">
        <v>42614</v>
      </c>
      <c r="F393" s="106">
        <v>45291</v>
      </c>
      <c r="G393" s="107" t="s">
        <v>3532</v>
      </c>
    </row>
    <row r="394" spans="1:7" ht="15" customHeight="1" x14ac:dyDescent="0.25">
      <c r="A394" s="103" t="s">
        <v>742</v>
      </c>
      <c r="B394" s="104" t="s">
        <v>690</v>
      </c>
      <c r="C394" s="104" t="s">
        <v>2219</v>
      </c>
      <c r="D394" s="105" t="s">
        <v>2280</v>
      </c>
      <c r="E394" s="106">
        <v>42614</v>
      </c>
      <c r="F394" s="106">
        <v>45291</v>
      </c>
      <c r="G394" s="107" t="s">
        <v>3532</v>
      </c>
    </row>
    <row r="395" spans="1:7" ht="15" customHeight="1" x14ac:dyDescent="0.25">
      <c r="A395" s="103" t="s">
        <v>743</v>
      </c>
      <c r="B395" s="104" t="s">
        <v>2264</v>
      </c>
      <c r="C395" s="104" t="s">
        <v>2265</v>
      </c>
      <c r="D395" s="105" t="s">
        <v>2281</v>
      </c>
      <c r="E395" s="106">
        <v>42614</v>
      </c>
      <c r="F395" s="106">
        <v>45291</v>
      </c>
      <c r="G395" s="107" t="s">
        <v>3532</v>
      </c>
    </row>
    <row r="396" spans="1:7" ht="15" customHeight="1" x14ac:dyDescent="0.25">
      <c r="A396" s="103" t="s">
        <v>744</v>
      </c>
      <c r="B396" s="104" t="s">
        <v>719</v>
      </c>
      <c r="C396" s="104" t="s">
        <v>2265</v>
      </c>
      <c r="D396" s="105" t="s">
        <v>2281</v>
      </c>
      <c r="E396" s="106">
        <v>42614</v>
      </c>
      <c r="F396" s="106">
        <v>45291</v>
      </c>
      <c r="G396" s="107" t="s">
        <v>3532</v>
      </c>
    </row>
    <row r="397" spans="1:7" ht="15" customHeight="1" x14ac:dyDescent="0.25">
      <c r="A397" s="103" t="s">
        <v>747</v>
      </c>
      <c r="B397" s="104" t="s">
        <v>1266</v>
      </c>
      <c r="C397" s="104" t="s">
        <v>2267</v>
      </c>
      <c r="D397" s="105" t="s">
        <v>2285</v>
      </c>
      <c r="E397" s="106">
        <v>42614</v>
      </c>
      <c r="F397" s="106">
        <v>45291</v>
      </c>
      <c r="G397" s="107" t="s">
        <v>3532</v>
      </c>
    </row>
    <row r="398" spans="1:7" ht="15" customHeight="1" x14ac:dyDescent="0.25">
      <c r="A398" s="103" t="s">
        <v>748</v>
      </c>
      <c r="B398" s="104" t="s">
        <v>722</v>
      </c>
      <c r="C398" s="104" t="s">
        <v>2267</v>
      </c>
      <c r="D398" s="105" t="s">
        <v>2285</v>
      </c>
      <c r="E398" s="106">
        <v>42614</v>
      </c>
      <c r="F398" s="106">
        <v>45291</v>
      </c>
      <c r="G398" s="107" t="s">
        <v>3532</v>
      </c>
    </row>
    <row r="399" spans="1:7" ht="15" customHeight="1" x14ac:dyDescent="0.25">
      <c r="A399" s="103" t="s">
        <v>749</v>
      </c>
      <c r="B399" s="104" t="s">
        <v>2286</v>
      </c>
      <c r="C399" s="104" t="s">
        <v>2269</v>
      </c>
      <c r="D399" s="105" t="s">
        <v>2287</v>
      </c>
      <c r="E399" s="106">
        <v>42614</v>
      </c>
      <c r="F399" s="106">
        <v>45291</v>
      </c>
      <c r="G399" s="107" t="s">
        <v>3532</v>
      </c>
    </row>
    <row r="400" spans="1:7" ht="15" customHeight="1" x14ac:dyDescent="0.25">
      <c r="A400" s="103" t="s">
        <v>750</v>
      </c>
      <c r="B400" s="104" t="s">
        <v>751</v>
      </c>
      <c r="C400" s="104" t="s">
        <v>2269</v>
      </c>
      <c r="D400" s="105" t="s">
        <v>2287</v>
      </c>
      <c r="E400" s="106">
        <v>42614</v>
      </c>
      <c r="F400" s="106">
        <v>45291</v>
      </c>
      <c r="G400" s="107" t="s">
        <v>3532</v>
      </c>
    </row>
    <row r="401" spans="1:7" ht="15" customHeight="1" x14ac:dyDescent="0.25">
      <c r="A401" s="103" t="s">
        <v>752</v>
      </c>
      <c r="B401" s="104" t="s">
        <v>2247</v>
      </c>
      <c r="C401" s="104" t="s">
        <v>2248</v>
      </c>
      <c r="D401" s="105" t="s">
        <v>2288</v>
      </c>
      <c r="E401" s="106">
        <v>42614</v>
      </c>
      <c r="F401" s="106">
        <v>45291</v>
      </c>
      <c r="G401" s="107" t="s">
        <v>3532</v>
      </c>
    </row>
    <row r="402" spans="1:7" ht="15" customHeight="1" thickBot="1" x14ac:dyDescent="0.3">
      <c r="A402" s="118" t="s">
        <v>753</v>
      </c>
      <c r="B402" s="119" t="s">
        <v>2250</v>
      </c>
      <c r="C402" s="119" t="s">
        <v>2248</v>
      </c>
      <c r="D402" s="120" t="s">
        <v>2288</v>
      </c>
      <c r="E402" s="121">
        <v>42614</v>
      </c>
      <c r="F402" s="121">
        <v>45291</v>
      </c>
      <c r="G402" s="122" t="s">
        <v>3532</v>
      </c>
    </row>
    <row r="403" spans="1:7" ht="15" customHeight="1" x14ac:dyDescent="0.25">
      <c r="A403" s="113" t="s">
        <v>754</v>
      </c>
      <c r="B403" s="114" t="s">
        <v>2289</v>
      </c>
      <c r="C403" s="114" t="s">
        <v>2290</v>
      </c>
      <c r="D403" s="115" t="s">
        <v>2291</v>
      </c>
      <c r="E403" s="116">
        <v>42614</v>
      </c>
      <c r="F403" s="116">
        <v>45291</v>
      </c>
      <c r="G403" s="117" t="s">
        <v>3532</v>
      </c>
    </row>
    <row r="404" spans="1:7" ht="15" customHeight="1" x14ac:dyDescent="0.25">
      <c r="A404" s="103" t="s">
        <v>755</v>
      </c>
      <c r="B404" s="104" t="s">
        <v>756</v>
      </c>
      <c r="C404" s="104" t="s">
        <v>2290</v>
      </c>
      <c r="D404" s="105" t="s">
        <v>2291</v>
      </c>
      <c r="E404" s="106">
        <v>42614</v>
      </c>
      <c r="F404" s="106">
        <v>45291</v>
      </c>
      <c r="G404" s="107" t="s">
        <v>3532</v>
      </c>
    </row>
    <row r="405" spans="1:7" ht="15" customHeight="1" x14ac:dyDescent="0.25">
      <c r="A405" s="103" t="s">
        <v>757</v>
      </c>
      <c r="B405" s="104" t="s">
        <v>2292</v>
      </c>
      <c r="C405" s="104" t="s">
        <v>2293</v>
      </c>
      <c r="D405" s="105" t="s">
        <v>2294</v>
      </c>
      <c r="E405" s="106">
        <v>42614</v>
      </c>
      <c r="F405" s="106">
        <v>45291</v>
      </c>
      <c r="G405" s="107" t="s">
        <v>3532</v>
      </c>
    </row>
    <row r="406" spans="1:7" ht="15" customHeight="1" x14ac:dyDescent="0.25">
      <c r="A406" s="103" t="s">
        <v>758</v>
      </c>
      <c r="B406" s="104" t="s">
        <v>759</v>
      </c>
      <c r="C406" s="104" t="s">
        <v>2293</v>
      </c>
      <c r="D406" s="105" t="s">
        <v>2294</v>
      </c>
      <c r="E406" s="106">
        <v>42614</v>
      </c>
      <c r="F406" s="106">
        <v>45291</v>
      </c>
      <c r="G406" s="107" t="s">
        <v>3532</v>
      </c>
    </row>
    <row r="407" spans="1:7" ht="15" customHeight="1" x14ac:dyDescent="0.25">
      <c r="A407" s="103" t="s">
        <v>760</v>
      </c>
      <c r="B407" s="104" t="s">
        <v>2295</v>
      </c>
      <c r="C407" s="104" t="s">
        <v>2296</v>
      </c>
      <c r="D407" s="105" t="s">
        <v>2297</v>
      </c>
      <c r="E407" s="106">
        <v>42614</v>
      </c>
      <c r="F407" s="106">
        <v>45291</v>
      </c>
      <c r="G407" s="107" t="s">
        <v>3532</v>
      </c>
    </row>
    <row r="408" spans="1:7" ht="15" customHeight="1" x14ac:dyDescent="0.25">
      <c r="A408" s="103" t="s">
        <v>761</v>
      </c>
      <c r="B408" s="104" t="s">
        <v>762</v>
      </c>
      <c r="C408" s="104" t="s">
        <v>2296</v>
      </c>
      <c r="D408" s="105" t="s">
        <v>2297</v>
      </c>
      <c r="E408" s="106">
        <v>42614</v>
      </c>
      <c r="F408" s="106">
        <v>45291</v>
      </c>
      <c r="G408" s="107" t="s">
        <v>3532</v>
      </c>
    </row>
    <row r="409" spans="1:7" ht="15" customHeight="1" x14ac:dyDescent="0.25">
      <c r="A409" s="103" t="s">
        <v>769</v>
      </c>
      <c r="B409" s="104" t="s">
        <v>770</v>
      </c>
      <c r="C409" s="104" t="s">
        <v>2302</v>
      </c>
      <c r="D409" s="105" t="s">
        <v>2303</v>
      </c>
      <c r="E409" s="106">
        <v>42614</v>
      </c>
      <c r="F409" s="106">
        <v>45291</v>
      </c>
      <c r="G409" s="107" t="s">
        <v>3532</v>
      </c>
    </row>
    <row r="410" spans="1:7" ht="15" customHeight="1" x14ac:dyDescent="0.25">
      <c r="A410" s="103" t="s">
        <v>771</v>
      </c>
      <c r="B410" s="104" t="s">
        <v>2304</v>
      </c>
      <c r="C410" s="104" t="s">
        <v>2302</v>
      </c>
      <c r="D410" s="105" t="s">
        <v>2303</v>
      </c>
      <c r="E410" s="106">
        <v>42614</v>
      </c>
      <c r="F410" s="106">
        <v>45291</v>
      </c>
      <c r="G410" s="107" t="s">
        <v>3532</v>
      </c>
    </row>
    <row r="411" spans="1:7" ht="15" customHeight="1" x14ac:dyDescent="0.25">
      <c r="A411" s="103" t="s">
        <v>772</v>
      </c>
      <c r="B411" s="104" t="s">
        <v>2305</v>
      </c>
      <c r="C411" s="104" t="s">
        <v>2306</v>
      </c>
      <c r="D411" s="105" t="s">
        <v>2307</v>
      </c>
      <c r="E411" s="106">
        <v>42614</v>
      </c>
      <c r="F411" s="106">
        <v>45291</v>
      </c>
      <c r="G411" s="107" t="s">
        <v>3532</v>
      </c>
    </row>
    <row r="412" spans="1:7" ht="15" customHeight="1" x14ac:dyDescent="0.25">
      <c r="A412" s="103" t="s">
        <v>773</v>
      </c>
      <c r="B412" s="104" t="s">
        <v>774</v>
      </c>
      <c r="C412" s="104" t="s">
        <v>2306</v>
      </c>
      <c r="D412" s="105" t="s">
        <v>2307</v>
      </c>
      <c r="E412" s="106">
        <v>42614</v>
      </c>
      <c r="F412" s="106">
        <v>45291</v>
      </c>
      <c r="G412" s="107" t="s">
        <v>3532</v>
      </c>
    </row>
    <row r="413" spans="1:7" ht="15" customHeight="1" x14ac:dyDescent="0.25">
      <c r="A413" s="103" t="s">
        <v>775</v>
      </c>
      <c r="B413" s="104" t="s">
        <v>2308</v>
      </c>
      <c r="C413" s="104" t="s">
        <v>2309</v>
      </c>
      <c r="D413" s="105" t="s">
        <v>2310</v>
      </c>
      <c r="E413" s="106">
        <v>42614</v>
      </c>
      <c r="F413" s="106">
        <v>45291</v>
      </c>
      <c r="G413" s="107" t="s">
        <v>3532</v>
      </c>
    </row>
    <row r="414" spans="1:7" ht="15" customHeight="1" x14ac:dyDescent="0.25">
      <c r="A414" s="103" t="s">
        <v>776</v>
      </c>
      <c r="B414" s="104" t="s">
        <v>777</v>
      </c>
      <c r="C414" s="104" t="s">
        <v>2309</v>
      </c>
      <c r="D414" s="105" t="s">
        <v>2310</v>
      </c>
      <c r="E414" s="106">
        <v>42614</v>
      </c>
      <c r="F414" s="106">
        <v>45291</v>
      </c>
      <c r="G414" s="107" t="s">
        <v>3532</v>
      </c>
    </row>
    <row r="415" spans="1:7" ht="15" customHeight="1" x14ac:dyDescent="0.25">
      <c r="A415" s="103" t="s">
        <v>778</v>
      </c>
      <c r="B415" s="104" t="s">
        <v>2311</v>
      </c>
      <c r="C415" s="104" t="s">
        <v>2312</v>
      </c>
      <c r="D415" s="105" t="s">
        <v>2313</v>
      </c>
      <c r="E415" s="106">
        <v>42614</v>
      </c>
      <c r="F415" s="106">
        <v>45291</v>
      </c>
      <c r="G415" s="107" t="s">
        <v>3532</v>
      </c>
    </row>
    <row r="416" spans="1:7" ht="15" customHeight="1" x14ac:dyDescent="0.25">
      <c r="A416" s="103" t="s">
        <v>779</v>
      </c>
      <c r="B416" s="104" t="s">
        <v>780</v>
      </c>
      <c r="C416" s="104" t="s">
        <v>2312</v>
      </c>
      <c r="D416" s="105" t="s">
        <v>2313</v>
      </c>
      <c r="E416" s="106">
        <v>42614</v>
      </c>
      <c r="F416" s="106">
        <v>45291</v>
      </c>
      <c r="G416" s="107" t="s">
        <v>3532</v>
      </c>
    </row>
    <row r="417" spans="1:7" ht="15" customHeight="1" x14ac:dyDescent="0.25">
      <c r="A417" s="103" t="s">
        <v>781</v>
      </c>
      <c r="B417" s="104" t="s">
        <v>2314</v>
      </c>
      <c r="C417" s="104" t="s">
        <v>2315</v>
      </c>
      <c r="D417" s="105" t="s">
        <v>2316</v>
      </c>
      <c r="E417" s="106">
        <v>42614</v>
      </c>
      <c r="F417" s="106">
        <v>45291</v>
      </c>
      <c r="G417" s="107" t="s">
        <v>3532</v>
      </c>
    </row>
    <row r="418" spans="1:7" ht="15" customHeight="1" x14ac:dyDescent="0.25">
      <c r="A418" s="103" t="s">
        <v>782</v>
      </c>
      <c r="B418" s="104" t="s">
        <v>783</v>
      </c>
      <c r="C418" s="104" t="s">
        <v>2315</v>
      </c>
      <c r="D418" s="105" t="s">
        <v>2316</v>
      </c>
      <c r="E418" s="106">
        <v>42614</v>
      </c>
      <c r="F418" s="106">
        <v>45291</v>
      </c>
      <c r="G418" s="107" t="s">
        <v>3532</v>
      </c>
    </row>
    <row r="419" spans="1:7" ht="15" customHeight="1" x14ac:dyDescent="0.25">
      <c r="A419" s="103" t="s">
        <v>784</v>
      </c>
      <c r="B419" s="104" t="s">
        <v>2317</v>
      </c>
      <c r="C419" s="104" t="s">
        <v>2318</v>
      </c>
      <c r="D419" s="105" t="s">
        <v>2319</v>
      </c>
      <c r="E419" s="106">
        <v>42614</v>
      </c>
      <c r="F419" s="106">
        <v>45291</v>
      </c>
      <c r="G419" s="107" t="s">
        <v>3532</v>
      </c>
    </row>
    <row r="420" spans="1:7" ht="15" customHeight="1" x14ac:dyDescent="0.25">
      <c r="A420" s="103" t="s">
        <v>785</v>
      </c>
      <c r="B420" s="104" t="s">
        <v>786</v>
      </c>
      <c r="C420" s="104" t="s">
        <v>2318</v>
      </c>
      <c r="D420" s="105" t="s">
        <v>2319</v>
      </c>
      <c r="E420" s="106">
        <v>42614</v>
      </c>
      <c r="F420" s="106">
        <v>45291</v>
      </c>
      <c r="G420" s="107" t="s">
        <v>3532</v>
      </c>
    </row>
    <row r="421" spans="1:7" ht="15" customHeight="1" x14ac:dyDescent="0.25">
      <c r="A421" s="103" t="s">
        <v>787</v>
      </c>
      <c r="B421" s="104" t="s">
        <v>923</v>
      </c>
      <c r="C421" s="104" t="s">
        <v>923</v>
      </c>
      <c r="D421" s="105" t="s">
        <v>2320</v>
      </c>
      <c r="E421" s="106">
        <v>42614</v>
      </c>
      <c r="F421" s="106">
        <v>45291</v>
      </c>
      <c r="G421" s="107" t="s">
        <v>3532</v>
      </c>
    </row>
    <row r="422" spans="1:7" ht="15" customHeight="1" x14ac:dyDescent="0.25">
      <c r="A422" s="103" t="s">
        <v>788</v>
      </c>
      <c r="B422" s="104" t="s">
        <v>789</v>
      </c>
      <c r="C422" s="104" t="s">
        <v>923</v>
      </c>
      <c r="D422" s="105" t="s">
        <v>2320</v>
      </c>
      <c r="E422" s="106">
        <v>42614</v>
      </c>
      <c r="F422" s="106">
        <v>45291</v>
      </c>
      <c r="G422" s="107" t="s">
        <v>3532</v>
      </c>
    </row>
    <row r="423" spans="1:7" ht="15" customHeight="1" x14ac:dyDescent="0.25">
      <c r="A423" s="103" t="s">
        <v>790</v>
      </c>
      <c r="B423" s="104" t="s">
        <v>2321</v>
      </c>
      <c r="C423" s="104" t="s">
        <v>2321</v>
      </c>
      <c r="D423" s="105" t="s">
        <v>2322</v>
      </c>
      <c r="E423" s="106">
        <v>42614</v>
      </c>
      <c r="F423" s="106">
        <v>45291</v>
      </c>
      <c r="G423" s="107" t="s">
        <v>3532</v>
      </c>
    </row>
    <row r="424" spans="1:7" ht="15" customHeight="1" x14ac:dyDescent="0.25">
      <c r="A424" s="103" t="s">
        <v>791</v>
      </c>
      <c r="B424" s="104" t="s">
        <v>792</v>
      </c>
      <c r="C424" s="104" t="s">
        <v>2321</v>
      </c>
      <c r="D424" s="105" t="s">
        <v>2322</v>
      </c>
      <c r="E424" s="106">
        <v>42614</v>
      </c>
      <c r="F424" s="106">
        <v>45291</v>
      </c>
      <c r="G424" s="107" t="s">
        <v>3532</v>
      </c>
    </row>
    <row r="425" spans="1:7" ht="15" customHeight="1" x14ac:dyDescent="0.25">
      <c r="A425" s="103" t="s">
        <v>793</v>
      </c>
      <c r="B425" s="104" t="s">
        <v>2323</v>
      </c>
      <c r="C425" s="104" t="s">
        <v>2324</v>
      </c>
      <c r="D425" s="105" t="s">
        <v>2325</v>
      </c>
      <c r="E425" s="106">
        <v>42614</v>
      </c>
      <c r="F425" s="106">
        <v>45291</v>
      </c>
      <c r="G425" s="107" t="s">
        <v>3532</v>
      </c>
    </row>
    <row r="426" spans="1:7" ht="15" customHeight="1" x14ac:dyDescent="0.25">
      <c r="A426" s="103" t="s">
        <v>794</v>
      </c>
      <c r="B426" s="104" t="s">
        <v>2326</v>
      </c>
      <c r="C426" s="104" t="s">
        <v>2324</v>
      </c>
      <c r="D426" s="105" t="s">
        <v>2325</v>
      </c>
      <c r="E426" s="106">
        <v>42614</v>
      </c>
      <c r="F426" s="106">
        <v>45291</v>
      </c>
      <c r="G426" s="107" t="s">
        <v>3532</v>
      </c>
    </row>
    <row r="427" spans="1:7" ht="15" customHeight="1" x14ac:dyDescent="0.25">
      <c r="A427" s="103" t="s">
        <v>797</v>
      </c>
      <c r="B427" s="104" t="s">
        <v>2328</v>
      </c>
      <c r="C427" s="104" t="s">
        <v>2329</v>
      </c>
      <c r="D427" s="105" t="s">
        <v>2330</v>
      </c>
      <c r="E427" s="106">
        <v>42614</v>
      </c>
      <c r="F427" s="106">
        <v>45291</v>
      </c>
      <c r="G427" s="107" t="s">
        <v>3532</v>
      </c>
    </row>
    <row r="428" spans="1:7" ht="15" customHeight="1" x14ac:dyDescent="0.25">
      <c r="A428" s="103" t="s">
        <v>798</v>
      </c>
      <c r="B428" s="104" t="s">
        <v>799</v>
      </c>
      <c r="C428" s="104" t="s">
        <v>2329</v>
      </c>
      <c r="D428" s="105" t="s">
        <v>2330</v>
      </c>
      <c r="E428" s="106">
        <v>42614</v>
      </c>
      <c r="F428" s="106">
        <v>45291</v>
      </c>
      <c r="G428" s="107" t="s">
        <v>3532</v>
      </c>
    </row>
    <row r="429" spans="1:7" ht="15" customHeight="1" x14ac:dyDescent="0.25">
      <c r="A429" s="103" t="s">
        <v>803</v>
      </c>
      <c r="B429" s="104" t="s">
        <v>2333</v>
      </c>
      <c r="C429" s="104" t="s">
        <v>2334</v>
      </c>
      <c r="D429" s="105" t="s">
        <v>2335</v>
      </c>
      <c r="E429" s="106">
        <v>42614</v>
      </c>
      <c r="F429" s="106">
        <v>45291</v>
      </c>
      <c r="G429" s="107" t="s">
        <v>3532</v>
      </c>
    </row>
    <row r="430" spans="1:7" ht="15" customHeight="1" x14ac:dyDescent="0.25">
      <c r="A430" s="103" t="s">
        <v>804</v>
      </c>
      <c r="B430" s="104" t="s">
        <v>805</v>
      </c>
      <c r="C430" s="104" t="s">
        <v>2334</v>
      </c>
      <c r="D430" s="105" t="s">
        <v>2335</v>
      </c>
      <c r="E430" s="106">
        <v>42614</v>
      </c>
      <c r="F430" s="106">
        <v>45291</v>
      </c>
      <c r="G430" s="107" t="s">
        <v>3532</v>
      </c>
    </row>
    <row r="431" spans="1:7" ht="15" customHeight="1" x14ac:dyDescent="0.25">
      <c r="A431" s="103" t="s">
        <v>812</v>
      </c>
      <c r="B431" s="104" t="s">
        <v>2339</v>
      </c>
      <c r="C431" s="104" t="s">
        <v>2339</v>
      </c>
      <c r="D431" s="105" t="s">
        <v>2340</v>
      </c>
      <c r="E431" s="106">
        <v>42614</v>
      </c>
      <c r="F431" s="106">
        <v>45291</v>
      </c>
      <c r="G431" s="107" t="s">
        <v>3532</v>
      </c>
    </row>
    <row r="432" spans="1:7" ht="15" customHeight="1" x14ac:dyDescent="0.25">
      <c r="A432" s="103" t="s">
        <v>813</v>
      </c>
      <c r="B432" s="104" t="s">
        <v>814</v>
      </c>
      <c r="C432" s="104" t="s">
        <v>2339</v>
      </c>
      <c r="D432" s="105" t="s">
        <v>2340</v>
      </c>
      <c r="E432" s="106">
        <v>42614</v>
      </c>
      <c r="F432" s="106">
        <v>45291</v>
      </c>
      <c r="G432" s="107" t="s">
        <v>3532</v>
      </c>
    </row>
    <row r="433" spans="1:7" ht="15" customHeight="1" x14ac:dyDescent="0.25">
      <c r="A433" s="103" t="s">
        <v>818</v>
      </c>
      <c r="B433" s="104" t="s">
        <v>2343</v>
      </c>
      <c r="C433" s="104" t="s">
        <v>2344</v>
      </c>
      <c r="D433" s="105" t="s">
        <v>2345</v>
      </c>
      <c r="E433" s="106">
        <v>42614</v>
      </c>
      <c r="F433" s="106">
        <v>45291</v>
      </c>
      <c r="G433" s="107" t="s">
        <v>3532</v>
      </c>
    </row>
    <row r="434" spans="1:7" ht="15" customHeight="1" x14ac:dyDescent="0.25">
      <c r="A434" s="103" t="s">
        <v>819</v>
      </c>
      <c r="B434" s="104" t="s">
        <v>820</v>
      </c>
      <c r="C434" s="104" t="s">
        <v>2344</v>
      </c>
      <c r="D434" s="105" t="s">
        <v>2345</v>
      </c>
      <c r="E434" s="106">
        <v>42614</v>
      </c>
      <c r="F434" s="106">
        <v>45291</v>
      </c>
      <c r="G434" s="107" t="s">
        <v>3532</v>
      </c>
    </row>
    <row r="435" spans="1:7" ht="15" customHeight="1" x14ac:dyDescent="0.25">
      <c r="A435" s="103" t="s">
        <v>821</v>
      </c>
      <c r="B435" s="104" t="s">
        <v>2247</v>
      </c>
      <c r="C435" s="104" t="s">
        <v>2346</v>
      </c>
      <c r="D435" s="105" t="s">
        <v>2347</v>
      </c>
      <c r="E435" s="106">
        <v>42614</v>
      </c>
      <c r="F435" s="106">
        <v>45291</v>
      </c>
      <c r="G435" s="107" t="s">
        <v>3532</v>
      </c>
    </row>
    <row r="436" spans="1:7" ht="15" customHeight="1" x14ac:dyDescent="0.25">
      <c r="A436" s="103" t="s">
        <v>822</v>
      </c>
      <c r="B436" s="104" t="s">
        <v>2250</v>
      </c>
      <c r="C436" s="104" t="s">
        <v>2346</v>
      </c>
      <c r="D436" s="105" t="s">
        <v>2347</v>
      </c>
      <c r="E436" s="106">
        <v>42614</v>
      </c>
      <c r="F436" s="106">
        <v>45291</v>
      </c>
      <c r="G436" s="107" t="s">
        <v>3532</v>
      </c>
    </row>
    <row r="437" spans="1:7" ht="15" customHeight="1" x14ac:dyDescent="0.25">
      <c r="A437" s="103" t="s">
        <v>823</v>
      </c>
      <c r="B437" s="104" t="s">
        <v>2348</v>
      </c>
      <c r="C437" s="104" t="s">
        <v>2349</v>
      </c>
      <c r="D437" s="105" t="s">
        <v>2350</v>
      </c>
      <c r="E437" s="106">
        <v>42614</v>
      </c>
      <c r="F437" s="106">
        <v>45291</v>
      </c>
      <c r="G437" s="107" t="s">
        <v>3532</v>
      </c>
    </row>
    <row r="438" spans="1:7" ht="15" customHeight="1" x14ac:dyDescent="0.25">
      <c r="A438" s="103" t="s">
        <v>824</v>
      </c>
      <c r="B438" s="104" t="s">
        <v>825</v>
      </c>
      <c r="C438" s="104" t="s">
        <v>2349</v>
      </c>
      <c r="D438" s="105" t="s">
        <v>2350</v>
      </c>
      <c r="E438" s="106">
        <v>42614</v>
      </c>
      <c r="F438" s="106">
        <v>45291</v>
      </c>
      <c r="G438" s="107" t="s">
        <v>3532</v>
      </c>
    </row>
    <row r="439" spans="1:7" ht="15" customHeight="1" x14ac:dyDescent="0.25">
      <c r="A439" s="103" t="s">
        <v>826</v>
      </c>
      <c r="B439" s="104" t="s">
        <v>2351</v>
      </c>
      <c r="C439" s="104" t="s">
        <v>2352</v>
      </c>
      <c r="D439" s="105" t="s">
        <v>2353</v>
      </c>
      <c r="E439" s="106">
        <v>42614</v>
      </c>
      <c r="F439" s="106">
        <v>45291</v>
      </c>
      <c r="G439" s="107" t="s">
        <v>3532</v>
      </c>
    </row>
    <row r="440" spans="1:7" ht="15" customHeight="1" x14ac:dyDescent="0.25">
      <c r="A440" s="103" t="s">
        <v>827</v>
      </c>
      <c r="B440" s="104" t="s">
        <v>828</v>
      </c>
      <c r="C440" s="104" t="s">
        <v>2352</v>
      </c>
      <c r="D440" s="105" t="s">
        <v>2353</v>
      </c>
      <c r="E440" s="106">
        <v>42614</v>
      </c>
      <c r="F440" s="106">
        <v>45291</v>
      </c>
      <c r="G440" s="107" t="s">
        <v>3532</v>
      </c>
    </row>
    <row r="441" spans="1:7" ht="15" customHeight="1" x14ac:dyDescent="0.25">
      <c r="A441" s="103" t="s">
        <v>829</v>
      </c>
      <c r="B441" s="104" t="s">
        <v>2354</v>
      </c>
      <c r="C441" s="104" t="s">
        <v>2355</v>
      </c>
      <c r="D441" s="105" t="s">
        <v>2356</v>
      </c>
      <c r="E441" s="106">
        <v>42614</v>
      </c>
      <c r="F441" s="106">
        <v>45291</v>
      </c>
      <c r="G441" s="107" t="s">
        <v>3532</v>
      </c>
    </row>
    <row r="442" spans="1:7" ht="15" customHeight="1" x14ac:dyDescent="0.25">
      <c r="A442" s="103" t="s">
        <v>830</v>
      </c>
      <c r="B442" s="104" t="s">
        <v>2357</v>
      </c>
      <c r="C442" s="104" t="s">
        <v>2355</v>
      </c>
      <c r="D442" s="105" t="s">
        <v>2356</v>
      </c>
      <c r="E442" s="106">
        <v>42614</v>
      </c>
      <c r="F442" s="106">
        <v>45291</v>
      </c>
      <c r="G442" s="107" t="s">
        <v>3532</v>
      </c>
    </row>
    <row r="443" spans="1:7" ht="15" customHeight="1" x14ac:dyDescent="0.25">
      <c r="A443" s="103" t="s">
        <v>831</v>
      </c>
      <c r="B443" s="104" t="s">
        <v>2358</v>
      </c>
      <c r="C443" s="104" t="s">
        <v>2359</v>
      </c>
      <c r="D443" s="105" t="s">
        <v>2360</v>
      </c>
      <c r="E443" s="106">
        <v>42614</v>
      </c>
      <c r="F443" s="106">
        <v>45291</v>
      </c>
      <c r="G443" s="107" t="s">
        <v>3532</v>
      </c>
    </row>
    <row r="444" spans="1:7" ht="15" customHeight="1" x14ac:dyDescent="0.25">
      <c r="A444" s="103" t="s">
        <v>832</v>
      </c>
      <c r="B444" s="104" t="s">
        <v>2361</v>
      </c>
      <c r="C444" s="104" t="s">
        <v>2359</v>
      </c>
      <c r="D444" s="105" t="s">
        <v>2360</v>
      </c>
      <c r="E444" s="106">
        <v>42614</v>
      </c>
      <c r="F444" s="106">
        <v>45291</v>
      </c>
      <c r="G444" s="107" t="s">
        <v>3532</v>
      </c>
    </row>
    <row r="445" spans="1:7" ht="15" customHeight="1" x14ac:dyDescent="0.25">
      <c r="A445" s="103" t="s">
        <v>833</v>
      </c>
      <c r="B445" s="104" t="s">
        <v>2362</v>
      </c>
      <c r="C445" s="104" t="s">
        <v>2363</v>
      </c>
      <c r="D445" s="105" t="s">
        <v>2364</v>
      </c>
      <c r="E445" s="106">
        <v>42614</v>
      </c>
      <c r="F445" s="106">
        <v>45291</v>
      </c>
      <c r="G445" s="107" t="s">
        <v>3532</v>
      </c>
    </row>
    <row r="446" spans="1:7" ht="15" customHeight="1" x14ac:dyDescent="0.25">
      <c r="A446" s="103" t="s">
        <v>834</v>
      </c>
      <c r="B446" s="104" t="s">
        <v>835</v>
      </c>
      <c r="C446" s="104" t="s">
        <v>2363</v>
      </c>
      <c r="D446" s="105" t="s">
        <v>2364</v>
      </c>
      <c r="E446" s="106">
        <v>42614</v>
      </c>
      <c r="F446" s="106">
        <v>45291</v>
      </c>
      <c r="G446" s="107" t="s">
        <v>3532</v>
      </c>
    </row>
    <row r="447" spans="1:7" ht="15" customHeight="1" x14ac:dyDescent="0.25">
      <c r="A447" s="103" t="s">
        <v>836</v>
      </c>
      <c r="B447" s="104" t="s">
        <v>837</v>
      </c>
      <c r="C447" s="104" t="s">
        <v>2365</v>
      </c>
      <c r="D447" s="105" t="s">
        <v>2366</v>
      </c>
      <c r="E447" s="106">
        <v>42614</v>
      </c>
      <c r="F447" s="106">
        <v>45291</v>
      </c>
      <c r="G447" s="107" t="s">
        <v>3532</v>
      </c>
    </row>
    <row r="448" spans="1:7" ht="15" customHeight="1" x14ac:dyDescent="0.25">
      <c r="A448" s="103" t="s">
        <v>838</v>
      </c>
      <c r="B448" s="104" t="s">
        <v>839</v>
      </c>
      <c r="C448" s="104" t="s">
        <v>2365</v>
      </c>
      <c r="D448" s="105" t="s">
        <v>2366</v>
      </c>
      <c r="E448" s="106">
        <v>42614</v>
      </c>
      <c r="F448" s="106">
        <v>45291</v>
      </c>
      <c r="G448" s="107" t="s">
        <v>3532</v>
      </c>
    </row>
    <row r="449" spans="1:7" ht="15" customHeight="1" x14ac:dyDescent="0.25">
      <c r="A449" s="103" t="s">
        <v>840</v>
      </c>
      <c r="B449" s="104" t="s">
        <v>2367</v>
      </c>
      <c r="C449" s="104" t="s">
        <v>2368</v>
      </c>
      <c r="D449" s="105" t="s">
        <v>2369</v>
      </c>
      <c r="E449" s="106">
        <v>42614</v>
      </c>
      <c r="F449" s="106">
        <v>45291</v>
      </c>
      <c r="G449" s="107" t="s">
        <v>3532</v>
      </c>
    </row>
    <row r="450" spans="1:7" ht="15" customHeight="1" x14ac:dyDescent="0.25">
      <c r="A450" s="103" t="s">
        <v>841</v>
      </c>
      <c r="B450" s="104" t="s">
        <v>842</v>
      </c>
      <c r="C450" s="104" t="s">
        <v>2368</v>
      </c>
      <c r="D450" s="105" t="s">
        <v>2369</v>
      </c>
      <c r="E450" s="106">
        <v>42614</v>
      </c>
      <c r="F450" s="106">
        <v>45291</v>
      </c>
      <c r="G450" s="107" t="s">
        <v>3532</v>
      </c>
    </row>
    <row r="451" spans="1:7" ht="15" customHeight="1" x14ac:dyDescent="0.25">
      <c r="A451" s="103" t="s">
        <v>843</v>
      </c>
      <c r="B451" s="104" t="s">
        <v>2247</v>
      </c>
      <c r="C451" s="104" t="s">
        <v>2248</v>
      </c>
      <c r="D451" s="105" t="s">
        <v>2370</v>
      </c>
      <c r="E451" s="106">
        <v>42614</v>
      </c>
      <c r="F451" s="106">
        <v>45291</v>
      </c>
      <c r="G451" s="107" t="s">
        <v>3532</v>
      </c>
    </row>
    <row r="452" spans="1:7" ht="15" customHeight="1" x14ac:dyDescent="0.25">
      <c r="A452" s="103" t="s">
        <v>844</v>
      </c>
      <c r="B452" s="104" t="s">
        <v>2250</v>
      </c>
      <c r="C452" s="104" t="s">
        <v>2248</v>
      </c>
      <c r="D452" s="105" t="s">
        <v>2370</v>
      </c>
      <c r="E452" s="106">
        <v>42614</v>
      </c>
      <c r="F452" s="106">
        <v>45291</v>
      </c>
      <c r="G452" s="107" t="s">
        <v>3532</v>
      </c>
    </row>
    <row r="453" spans="1:7" ht="15" customHeight="1" x14ac:dyDescent="0.25">
      <c r="A453" s="103" t="s">
        <v>845</v>
      </c>
      <c r="B453" s="104" t="s">
        <v>2371</v>
      </c>
      <c r="C453" s="104" t="s">
        <v>2372</v>
      </c>
      <c r="D453" s="105" t="s">
        <v>2373</v>
      </c>
      <c r="E453" s="106">
        <v>42614</v>
      </c>
      <c r="F453" s="106">
        <v>45291</v>
      </c>
      <c r="G453" s="107" t="s">
        <v>3532</v>
      </c>
    </row>
    <row r="454" spans="1:7" ht="15" customHeight="1" x14ac:dyDescent="0.25">
      <c r="A454" s="103" t="s">
        <v>846</v>
      </c>
      <c r="B454" s="104" t="s">
        <v>847</v>
      </c>
      <c r="C454" s="104" t="s">
        <v>2372</v>
      </c>
      <c r="D454" s="105" t="s">
        <v>2373</v>
      </c>
      <c r="E454" s="106">
        <v>42614</v>
      </c>
      <c r="F454" s="106">
        <v>45291</v>
      </c>
      <c r="G454" s="107" t="s">
        <v>3532</v>
      </c>
    </row>
    <row r="455" spans="1:7" ht="15" customHeight="1" x14ac:dyDescent="0.25">
      <c r="A455" s="103" t="s">
        <v>848</v>
      </c>
      <c r="B455" s="104" t="s">
        <v>2374</v>
      </c>
      <c r="C455" s="104" t="s">
        <v>2375</v>
      </c>
      <c r="D455" s="105" t="s">
        <v>2376</v>
      </c>
      <c r="E455" s="106">
        <v>42614</v>
      </c>
      <c r="F455" s="106">
        <v>45291</v>
      </c>
      <c r="G455" s="107" t="s">
        <v>3532</v>
      </c>
    </row>
    <row r="456" spans="1:7" ht="15" customHeight="1" x14ac:dyDescent="0.25">
      <c r="A456" s="103" t="s">
        <v>849</v>
      </c>
      <c r="B456" s="104" t="s">
        <v>2377</v>
      </c>
      <c r="C456" s="104" t="s">
        <v>2375</v>
      </c>
      <c r="D456" s="105" t="s">
        <v>2376</v>
      </c>
      <c r="E456" s="106">
        <v>42614</v>
      </c>
      <c r="F456" s="106">
        <v>45291</v>
      </c>
      <c r="G456" s="107" t="s">
        <v>3532</v>
      </c>
    </row>
    <row r="457" spans="1:7" ht="15" customHeight="1" x14ac:dyDescent="0.25">
      <c r="A457" s="103" t="s">
        <v>850</v>
      </c>
      <c r="B457" s="104" t="s">
        <v>2378</v>
      </c>
      <c r="C457" s="104" t="s">
        <v>2379</v>
      </c>
      <c r="D457" s="105" t="s">
        <v>2380</v>
      </c>
      <c r="E457" s="106">
        <v>42614</v>
      </c>
      <c r="F457" s="106">
        <v>45291</v>
      </c>
      <c r="G457" s="107" t="s">
        <v>3532</v>
      </c>
    </row>
    <row r="458" spans="1:7" ht="15" customHeight="1" x14ac:dyDescent="0.25">
      <c r="A458" s="103" t="s">
        <v>851</v>
      </c>
      <c r="B458" s="104" t="s">
        <v>852</v>
      </c>
      <c r="C458" s="104" t="s">
        <v>2379</v>
      </c>
      <c r="D458" s="105" t="s">
        <v>2380</v>
      </c>
      <c r="E458" s="106">
        <v>42614</v>
      </c>
      <c r="F458" s="106">
        <v>45291</v>
      </c>
      <c r="G458" s="107" t="s">
        <v>3532</v>
      </c>
    </row>
    <row r="459" spans="1:7" ht="15" customHeight="1" x14ac:dyDescent="0.25">
      <c r="A459" s="103" t="s">
        <v>853</v>
      </c>
      <c r="B459" s="104" t="s">
        <v>854</v>
      </c>
      <c r="C459" s="104" t="s">
        <v>2381</v>
      </c>
      <c r="D459" s="105" t="s">
        <v>2382</v>
      </c>
      <c r="E459" s="106">
        <v>42614</v>
      </c>
      <c r="F459" s="106">
        <v>45291</v>
      </c>
      <c r="G459" s="107" t="s">
        <v>3532</v>
      </c>
    </row>
    <row r="460" spans="1:7" ht="15" customHeight="1" x14ac:dyDescent="0.25">
      <c r="A460" s="103" t="s">
        <v>855</v>
      </c>
      <c r="B460" s="104" t="s">
        <v>856</v>
      </c>
      <c r="C460" s="104" t="s">
        <v>2381</v>
      </c>
      <c r="D460" s="105" t="s">
        <v>2382</v>
      </c>
      <c r="E460" s="106">
        <v>42614</v>
      </c>
      <c r="F460" s="106">
        <v>45291</v>
      </c>
      <c r="G460" s="107" t="s">
        <v>3532</v>
      </c>
    </row>
    <row r="461" spans="1:7" ht="15" customHeight="1" x14ac:dyDescent="0.25">
      <c r="A461" s="103" t="s">
        <v>857</v>
      </c>
      <c r="B461" s="104" t="s">
        <v>2383</v>
      </c>
      <c r="C461" s="104" t="s">
        <v>2384</v>
      </c>
      <c r="D461" s="105" t="s">
        <v>2385</v>
      </c>
      <c r="E461" s="106">
        <v>42614</v>
      </c>
      <c r="F461" s="106">
        <v>45291</v>
      </c>
      <c r="G461" s="107" t="s">
        <v>3532</v>
      </c>
    </row>
    <row r="462" spans="1:7" ht="15" customHeight="1" x14ac:dyDescent="0.25">
      <c r="A462" s="103" t="s">
        <v>858</v>
      </c>
      <c r="B462" s="104" t="s">
        <v>859</v>
      </c>
      <c r="C462" s="104" t="s">
        <v>2384</v>
      </c>
      <c r="D462" s="105" t="s">
        <v>2385</v>
      </c>
      <c r="E462" s="106">
        <v>42614</v>
      </c>
      <c r="F462" s="106">
        <v>45291</v>
      </c>
      <c r="G462" s="107" t="s">
        <v>3532</v>
      </c>
    </row>
    <row r="463" spans="1:7" ht="15" customHeight="1" x14ac:dyDescent="0.25">
      <c r="A463" s="103" t="s">
        <v>860</v>
      </c>
      <c r="B463" s="104" t="s">
        <v>2386</v>
      </c>
      <c r="C463" s="104" t="s">
        <v>2387</v>
      </c>
      <c r="D463" s="105" t="s">
        <v>2388</v>
      </c>
      <c r="E463" s="106">
        <v>42614</v>
      </c>
      <c r="F463" s="106">
        <v>45291</v>
      </c>
      <c r="G463" s="107" t="s">
        <v>3532</v>
      </c>
    </row>
    <row r="464" spans="1:7" ht="15" customHeight="1" x14ac:dyDescent="0.25">
      <c r="A464" s="103" t="s">
        <v>861</v>
      </c>
      <c r="B464" s="104" t="s">
        <v>2389</v>
      </c>
      <c r="C464" s="104" t="s">
        <v>2387</v>
      </c>
      <c r="D464" s="105" t="s">
        <v>2388</v>
      </c>
      <c r="E464" s="106">
        <v>42614</v>
      </c>
      <c r="F464" s="106">
        <v>45291</v>
      </c>
      <c r="G464" s="107" t="s">
        <v>3532</v>
      </c>
    </row>
    <row r="465" spans="1:7" ht="15" customHeight="1" x14ac:dyDescent="0.25">
      <c r="A465" s="103" t="s">
        <v>872</v>
      </c>
      <c r="B465" s="104" t="s">
        <v>2247</v>
      </c>
      <c r="C465" s="104" t="s">
        <v>2248</v>
      </c>
      <c r="D465" s="105" t="s">
        <v>2395</v>
      </c>
      <c r="E465" s="106">
        <v>42614</v>
      </c>
      <c r="F465" s="106">
        <v>45291</v>
      </c>
      <c r="G465" s="107" t="s">
        <v>3532</v>
      </c>
    </row>
    <row r="466" spans="1:7" ht="15" customHeight="1" x14ac:dyDescent="0.25">
      <c r="A466" s="103" t="s">
        <v>873</v>
      </c>
      <c r="B466" s="104" t="s">
        <v>2250</v>
      </c>
      <c r="C466" s="104" t="s">
        <v>2248</v>
      </c>
      <c r="D466" s="105" t="s">
        <v>2395</v>
      </c>
      <c r="E466" s="106">
        <v>42614</v>
      </c>
      <c r="F466" s="106">
        <v>45291</v>
      </c>
      <c r="G466" s="107" t="s">
        <v>3532</v>
      </c>
    </row>
    <row r="467" spans="1:7" ht="15" customHeight="1" x14ac:dyDescent="0.25">
      <c r="A467" s="103" t="s">
        <v>880</v>
      </c>
      <c r="B467" s="104" t="s">
        <v>881</v>
      </c>
      <c r="C467" s="104" t="s">
        <v>2399</v>
      </c>
      <c r="D467" s="105" t="s">
        <v>2400</v>
      </c>
      <c r="E467" s="106">
        <v>42614</v>
      </c>
      <c r="F467" s="106">
        <v>45291</v>
      </c>
      <c r="G467" s="107" t="s">
        <v>3532</v>
      </c>
    </row>
    <row r="468" spans="1:7" ht="15" customHeight="1" x14ac:dyDescent="0.25">
      <c r="A468" s="103" t="s">
        <v>882</v>
      </c>
      <c r="B468" s="104" t="s">
        <v>883</v>
      </c>
      <c r="C468" s="104" t="s">
        <v>2399</v>
      </c>
      <c r="D468" s="105" t="s">
        <v>2400</v>
      </c>
      <c r="E468" s="106">
        <v>42614</v>
      </c>
      <c r="F468" s="106">
        <v>45291</v>
      </c>
      <c r="G468" s="107" t="s">
        <v>3532</v>
      </c>
    </row>
    <row r="469" spans="1:7" ht="15" customHeight="1" x14ac:dyDescent="0.25">
      <c r="A469" s="103" t="s">
        <v>887</v>
      </c>
      <c r="B469" s="104" t="s">
        <v>2403</v>
      </c>
      <c r="C469" s="104" t="s">
        <v>2403</v>
      </c>
      <c r="D469" s="105" t="s">
        <v>2404</v>
      </c>
      <c r="E469" s="106">
        <v>42614</v>
      </c>
      <c r="F469" s="106">
        <v>45291</v>
      </c>
      <c r="G469" s="107" t="s">
        <v>3532</v>
      </c>
    </row>
    <row r="470" spans="1:7" ht="15" customHeight="1" x14ac:dyDescent="0.25">
      <c r="A470" s="103" t="s">
        <v>888</v>
      </c>
      <c r="B470" s="104" t="s">
        <v>889</v>
      </c>
      <c r="C470" s="104" t="s">
        <v>2403</v>
      </c>
      <c r="D470" s="105" t="s">
        <v>2404</v>
      </c>
      <c r="E470" s="106">
        <v>42614</v>
      </c>
      <c r="F470" s="106">
        <v>45291</v>
      </c>
      <c r="G470" s="107" t="s">
        <v>3532</v>
      </c>
    </row>
    <row r="471" spans="1:7" ht="15" customHeight="1" x14ac:dyDescent="0.25">
      <c r="A471" s="103" t="s">
        <v>890</v>
      </c>
      <c r="B471" s="104" t="s">
        <v>2405</v>
      </c>
      <c r="C471" s="104" t="s">
        <v>2405</v>
      </c>
      <c r="D471" s="105" t="s">
        <v>2406</v>
      </c>
      <c r="E471" s="106">
        <v>42614</v>
      </c>
      <c r="F471" s="106">
        <v>45291</v>
      </c>
      <c r="G471" s="107" t="s">
        <v>3532</v>
      </c>
    </row>
    <row r="472" spans="1:7" ht="15" customHeight="1" x14ac:dyDescent="0.25">
      <c r="A472" s="103" t="s">
        <v>891</v>
      </c>
      <c r="B472" s="104" t="s">
        <v>892</v>
      </c>
      <c r="C472" s="104" t="s">
        <v>2405</v>
      </c>
      <c r="D472" s="105" t="s">
        <v>2406</v>
      </c>
      <c r="E472" s="106">
        <v>42614</v>
      </c>
      <c r="F472" s="106">
        <v>45291</v>
      </c>
      <c r="G472" s="107" t="s">
        <v>3532</v>
      </c>
    </row>
    <row r="473" spans="1:7" ht="15" customHeight="1" x14ac:dyDescent="0.25">
      <c r="A473" s="103" t="s">
        <v>898</v>
      </c>
      <c r="B473" s="104" t="s">
        <v>2412</v>
      </c>
      <c r="C473" s="104" t="s">
        <v>2412</v>
      </c>
      <c r="D473" s="105" t="s">
        <v>2413</v>
      </c>
      <c r="E473" s="106">
        <v>42614</v>
      </c>
      <c r="F473" s="106">
        <v>45291</v>
      </c>
      <c r="G473" s="107" t="s">
        <v>3532</v>
      </c>
    </row>
    <row r="474" spans="1:7" ht="15" customHeight="1" x14ac:dyDescent="0.25">
      <c r="A474" s="103" t="s">
        <v>899</v>
      </c>
      <c r="B474" s="104" t="s">
        <v>900</v>
      </c>
      <c r="C474" s="104" t="s">
        <v>2412</v>
      </c>
      <c r="D474" s="105" t="s">
        <v>2413</v>
      </c>
      <c r="E474" s="106">
        <v>42614</v>
      </c>
      <c r="F474" s="106">
        <v>45291</v>
      </c>
      <c r="G474" s="107" t="s">
        <v>3532</v>
      </c>
    </row>
    <row r="475" spans="1:7" ht="15" customHeight="1" x14ac:dyDescent="0.25">
      <c r="A475" s="103" t="s">
        <v>1465</v>
      </c>
      <c r="B475" s="104" t="s">
        <v>2414</v>
      </c>
      <c r="C475" s="104" t="s">
        <v>2415</v>
      </c>
      <c r="D475" s="105" t="s">
        <v>2416</v>
      </c>
      <c r="E475" s="106">
        <v>42614</v>
      </c>
      <c r="F475" s="106">
        <v>45291</v>
      </c>
      <c r="G475" s="107" t="s">
        <v>3532</v>
      </c>
    </row>
    <row r="476" spans="1:7" ht="15" customHeight="1" x14ac:dyDescent="0.25">
      <c r="A476" s="103" t="s">
        <v>901</v>
      </c>
      <c r="B476" s="104" t="s">
        <v>902</v>
      </c>
      <c r="C476" s="104" t="s">
        <v>2417</v>
      </c>
      <c r="D476" s="105" t="s">
        <v>2418</v>
      </c>
      <c r="E476" s="106">
        <v>42614</v>
      </c>
      <c r="F476" s="106">
        <v>45291</v>
      </c>
      <c r="G476" s="107" t="s">
        <v>3532</v>
      </c>
    </row>
    <row r="477" spans="1:7" ht="15" customHeight="1" x14ac:dyDescent="0.25">
      <c r="A477" s="103" t="s">
        <v>1466</v>
      </c>
      <c r="B477" s="104" t="s">
        <v>2419</v>
      </c>
      <c r="C477" s="104" t="s">
        <v>2415</v>
      </c>
      <c r="D477" s="105" t="s">
        <v>2416</v>
      </c>
      <c r="E477" s="106">
        <v>42614</v>
      </c>
      <c r="F477" s="106">
        <v>45291</v>
      </c>
      <c r="G477" s="107" t="s">
        <v>3532</v>
      </c>
    </row>
    <row r="478" spans="1:7" ht="15" customHeight="1" x14ac:dyDescent="0.25">
      <c r="A478" s="103" t="s">
        <v>903</v>
      </c>
      <c r="B478" s="104" t="s">
        <v>904</v>
      </c>
      <c r="C478" s="104" t="s">
        <v>2417</v>
      </c>
      <c r="D478" s="105" t="s">
        <v>2420</v>
      </c>
      <c r="E478" s="106">
        <v>42614</v>
      </c>
      <c r="F478" s="106">
        <v>45291</v>
      </c>
      <c r="G478" s="107" t="s">
        <v>3532</v>
      </c>
    </row>
    <row r="479" spans="1:7" ht="15" customHeight="1" x14ac:dyDescent="0.25">
      <c r="A479" s="103" t="s">
        <v>905</v>
      </c>
      <c r="B479" s="104" t="s">
        <v>2421</v>
      </c>
      <c r="C479" s="104" t="s">
        <v>2422</v>
      </c>
      <c r="D479" s="105" t="s">
        <v>2423</v>
      </c>
      <c r="E479" s="106">
        <v>42614</v>
      </c>
      <c r="F479" s="106">
        <v>45291</v>
      </c>
      <c r="G479" s="107" t="s">
        <v>3532</v>
      </c>
    </row>
    <row r="480" spans="1:7" ht="15" customHeight="1" x14ac:dyDescent="0.25">
      <c r="A480" s="103" t="s">
        <v>906</v>
      </c>
      <c r="B480" s="104" t="s">
        <v>2424</v>
      </c>
      <c r="C480" s="104" t="s">
        <v>2425</v>
      </c>
      <c r="D480" s="105" t="s">
        <v>2426</v>
      </c>
      <c r="E480" s="106">
        <v>42614</v>
      </c>
      <c r="F480" s="106">
        <v>45291</v>
      </c>
      <c r="G480" s="107" t="s">
        <v>3532</v>
      </c>
    </row>
    <row r="481" spans="1:7" ht="15" customHeight="1" x14ac:dyDescent="0.25">
      <c r="A481" s="103" t="s">
        <v>907</v>
      </c>
      <c r="B481" s="104" t="s">
        <v>2427</v>
      </c>
      <c r="C481" s="104" t="s">
        <v>2422</v>
      </c>
      <c r="D481" s="105" t="s">
        <v>2426</v>
      </c>
      <c r="E481" s="106">
        <v>42614</v>
      </c>
      <c r="F481" s="106">
        <v>45291</v>
      </c>
      <c r="G481" s="107" t="s">
        <v>3532</v>
      </c>
    </row>
    <row r="482" spans="1:7" ht="15" customHeight="1" x14ac:dyDescent="0.25">
      <c r="A482" s="103" t="s">
        <v>908</v>
      </c>
      <c r="B482" s="104" t="s">
        <v>909</v>
      </c>
      <c r="C482" s="104" t="s">
        <v>2425</v>
      </c>
      <c r="D482" s="105" t="s">
        <v>2426</v>
      </c>
      <c r="E482" s="106">
        <v>42614</v>
      </c>
      <c r="F482" s="106">
        <v>45291</v>
      </c>
      <c r="G482" s="107" t="s">
        <v>3532</v>
      </c>
    </row>
    <row r="483" spans="1:7" ht="15" customHeight="1" x14ac:dyDescent="0.25">
      <c r="A483" s="103" t="s">
        <v>910</v>
      </c>
      <c r="B483" s="104" t="s">
        <v>911</v>
      </c>
      <c r="C483" s="104" t="s">
        <v>2428</v>
      </c>
      <c r="D483" s="105" t="s">
        <v>2429</v>
      </c>
      <c r="E483" s="106">
        <v>42614</v>
      </c>
      <c r="F483" s="106">
        <v>45291</v>
      </c>
      <c r="G483" s="107" t="s">
        <v>3532</v>
      </c>
    </row>
    <row r="484" spans="1:7" ht="15" customHeight="1" x14ac:dyDescent="0.25">
      <c r="A484" s="103" t="s">
        <v>912</v>
      </c>
      <c r="B484" s="104" t="s">
        <v>913</v>
      </c>
      <c r="C484" s="104" t="s">
        <v>2428</v>
      </c>
      <c r="D484" s="105" t="s">
        <v>2429</v>
      </c>
      <c r="E484" s="106">
        <v>42614</v>
      </c>
      <c r="F484" s="106">
        <v>45291</v>
      </c>
      <c r="G484" s="107" t="s">
        <v>3532</v>
      </c>
    </row>
    <row r="485" spans="1:7" ht="15" customHeight="1" x14ac:dyDescent="0.25">
      <c r="A485" s="103" t="s">
        <v>918</v>
      </c>
      <c r="B485" s="104" t="s">
        <v>919</v>
      </c>
      <c r="C485" s="104" t="s">
        <v>2431</v>
      </c>
      <c r="D485" s="105" t="s">
        <v>2432</v>
      </c>
      <c r="E485" s="106">
        <v>42614</v>
      </c>
      <c r="F485" s="106">
        <v>45291</v>
      </c>
      <c r="G485" s="107" t="s">
        <v>3532</v>
      </c>
    </row>
    <row r="486" spans="1:7" ht="15" customHeight="1" x14ac:dyDescent="0.25">
      <c r="A486" s="103" t="s">
        <v>920</v>
      </c>
      <c r="B486" s="104" t="s">
        <v>921</v>
      </c>
      <c r="C486" s="104" t="s">
        <v>2431</v>
      </c>
      <c r="D486" s="105" t="s">
        <v>2432</v>
      </c>
      <c r="E486" s="106">
        <v>42614</v>
      </c>
      <c r="F486" s="106">
        <v>45291</v>
      </c>
      <c r="G486" s="107" t="s">
        <v>3532</v>
      </c>
    </row>
    <row r="487" spans="1:7" ht="15" customHeight="1" x14ac:dyDescent="0.25">
      <c r="A487" s="103" t="s">
        <v>922</v>
      </c>
      <c r="B487" s="104" t="s">
        <v>923</v>
      </c>
      <c r="C487" s="104" t="s">
        <v>923</v>
      </c>
      <c r="D487" s="105" t="s">
        <v>2433</v>
      </c>
      <c r="E487" s="106">
        <v>42614</v>
      </c>
      <c r="F487" s="106">
        <v>45291</v>
      </c>
      <c r="G487" s="107" t="s">
        <v>3532</v>
      </c>
    </row>
    <row r="488" spans="1:7" ht="15" customHeight="1" x14ac:dyDescent="0.25">
      <c r="A488" s="103" t="s">
        <v>924</v>
      </c>
      <c r="B488" s="104" t="s">
        <v>789</v>
      </c>
      <c r="C488" s="104" t="s">
        <v>923</v>
      </c>
      <c r="D488" s="105" t="s">
        <v>2433</v>
      </c>
      <c r="E488" s="106">
        <v>42614</v>
      </c>
      <c r="F488" s="106">
        <v>45291</v>
      </c>
      <c r="G488" s="107" t="s">
        <v>3532</v>
      </c>
    </row>
    <row r="489" spans="1:7" ht="15" customHeight="1" x14ac:dyDescent="0.25">
      <c r="A489" s="103" t="s">
        <v>929</v>
      </c>
      <c r="B489" s="104" t="s">
        <v>2435</v>
      </c>
      <c r="C489" s="104" t="s">
        <v>2436</v>
      </c>
      <c r="D489" s="105" t="s">
        <v>2437</v>
      </c>
      <c r="E489" s="106">
        <v>42614</v>
      </c>
      <c r="F489" s="106">
        <v>45291</v>
      </c>
      <c r="G489" s="107" t="s">
        <v>3532</v>
      </c>
    </row>
    <row r="490" spans="1:7" ht="15" customHeight="1" x14ac:dyDescent="0.25">
      <c r="A490" s="103" t="s">
        <v>930</v>
      </c>
      <c r="B490" s="104" t="s">
        <v>931</v>
      </c>
      <c r="C490" s="104" t="s">
        <v>2436</v>
      </c>
      <c r="D490" s="105" t="s">
        <v>2437</v>
      </c>
      <c r="E490" s="106">
        <v>42614</v>
      </c>
      <c r="F490" s="106">
        <v>45291</v>
      </c>
      <c r="G490" s="107" t="s">
        <v>3532</v>
      </c>
    </row>
    <row r="491" spans="1:7" ht="15" customHeight="1" x14ac:dyDescent="0.25">
      <c r="A491" s="103" t="s">
        <v>936</v>
      </c>
      <c r="B491" s="104" t="s">
        <v>2439</v>
      </c>
      <c r="C491" s="104" t="s">
        <v>2439</v>
      </c>
      <c r="D491" s="105" t="s">
        <v>2440</v>
      </c>
      <c r="E491" s="106">
        <v>42614</v>
      </c>
      <c r="F491" s="106">
        <v>45291</v>
      </c>
      <c r="G491" s="107" t="s">
        <v>3532</v>
      </c>
    </row>
    <row r="492" spans="1:7" ht="15" customHeight="1" x14ac:dyDescent="0.25">
      <c r="A492" s="103" t="s">
        <v>937</v>
      </c>
      <c r="B492" s="104" t="s">
        <v>938</v>
      </c>
      <c r="C492" s="104" t="s">
        <v>2439</v>
      </c>
      <c r="D492" s="105" t="s">
        <v>2440</v>
      </c>
      <c r="E492" s="106">
        <v>42614</v>
      </c>
      <c r="F492" s="106">
        <v>45291</v>
      </c>
      <c r="G492" s="107" t="s">
        <v>3532</v>
      </c>
    </row>
    <row r="493" spans="1:7" ht="15" customHeight="1" x14ac:dyDescent="0.25">
      <c r="A493" s="103" t="s">
        <v>947</v>
      </c>
      <c r="B493" s="104" t="s">
        <v>2448</v>
      </c>
      <c r="C493" s="104" t="s">
        <v>2448</v>
      </c>
      <c r="D493" s="105" t="s">
        <v>2449</v>
      </c>
      <c r="E493" s="106">
        <v>42614</v>
      </c>
      <c r="F493" s="106">
        <v>45291</v>
      </c>
      <c r="G493" s="107" t="s">
        <v>3532</v>
      </c>
    </row>
    <row r="494" spans="1:7" ht="15" customHeight="1" x14ac:dyDescent="0.25">
      <c r="A494" s="103" t="s">
        <v>948</v>
      </c>
      <c r="B494" s="104" t="s">
        <v>949</v>
      </c>
      <c r="C494" s="104" t="s">
        <v>2448</v>
      </c>
      <c r="D494" s="105" t="s">
        <v>2449</v>
      </c>
      <c r="E494" s="106">
        <v>42614</v>
      </c>
      <c r="F494" s="106">
        <v>45291</v>
      </c>
      <c r="G494" s="107" t="s">
        <v>3532</v>
      </c>
    </row>
    <row r="495" spans="1:7" ht="15" customHeight="1" x14ac:dyDescent="0.25">
      <c r="A495" s="103" t="s">
        <v>2452</v>
      </c>
      <c r="B495" s="104" t="s">
        <v>2453</v>
      </c>
      <c r="C495" s="104" t="s">
        <v>2454</v>
      </c>
      <c r="D495" s="105" t="s">
        <v>2455</v>
      </c>
      <c r="E495" s="106">
        <v>42614</v>
      </c>
      <c r="F495" s="106">
        <v>45291</v>
      </c>
      <c r="G495" s="107" t="s">
        <v>3532</v>
      </c>
    </row>
    <row r="496" spans="1:7" ht="15" customHeight="1" x14ac:dyDescent="0.25">
      <c r="A496" s="103" t="s">
        <v>2456</v>
      </c>
      <c r="B496" s="104" t="s">
        <v>2457</v>
      </c>
      <c r="C496" s="104" t="s">
        <v>2454</v>
      </c>
      <c r="D496" s="105" t="s">
        <v>2455</v>
      </c>
      <c r="E496" s="106">
        <v>42614</v>
      </c>
      <c r="F496" s="106">
        <v>45291</v>
      </c>
      <c r="G496" s="107" t="s">
        <v>3532</v>
      </c>
    </row>
    <row r="497" spans="1:7" ht="15" customHeight="1" x14ac:dyDescent="0.25">
      <c r="A497" s="103" t="s">
        <v>963</v>
      </c>
      <c r="B497" s="104" t="s">
        <v>2461</v>
      </c>
      <c r="C497" s="104" t="s">
        <v>2462</v>
      </c>
      <c r="D497" s="105" t="s">
        <v>2463</v>
      </c>
      <c r="E497" s="106">
        <v>42614</v>
      </c>
      <c r="F497" s="106">
        <v>45291</v>
      </c>
      <c r="G497" s="107" t="s">
        <v>3532</v>
      </c>
    </row>
    <row r="498" spans="1:7" ht="15" customHeight="1" x14ac:dyDescent="0.25">
      <c r="A498" s="103" t="s">
        <v>964</v>
      </c>
      <c r="B498" s="104" t="s">
        <v>2464</v>
      </c>
      <c r="C498" s="104" t="s">
        <v>2462</v>
      </c>
      <c r="D498" s="105" t="s">
        <v>2463</v>
      </c>
      <c r="E498" s="106">
        <v>42614</v>
      </c>
      <c r="F498" s="106">
        <v>45291</v>
      </c>
      <c r="G498" s="107" t="s">
        <v>3532</v>
      </c>
    </row>
    <row r="499" spans="1:7" ht="15" customHeight="1" x14ac:dyDescent="0.25">
      <c r="A499" s="103" t="s">
        <v>975</v>
      </c>
      <c r="B499" s="104" t="s">
        <v>976</v>
      </c>
      <c r="C499" s="104" t="s">
        <v>2269</v>
      </c>
      <c r="D499" s="105" t="s">
        <v>2469</v>
      </c>
      <c r="E499" s="106">
        <v>42614</v>
      </c>
      <c r="F499" s="106">
        <v>45291</v>
      </c>
      <c r="G499" s="107" t="s">
        <v>3532</v>
      </c>
    </row>
    <row r="500" spans="1:7" ht="15" customHeight="1" x14ac:dyDescent="0.25">
      <c r="A500" s="103" t="s">
        <v>977</v>
      </c>
      <c r="B500" s="104" t="s">
        <v>725</v>
      </c>
      <c r="C500" s="104" t="s">
        <v>2269</v>
      </c>
      <c r="D500" s="105" t="s">
        <v>2469</v>
      </c>
      <c r="E500" s="106">
        <v>42614</v>
      </c>
      <c r="F500" s="106">
        <v>45291</v>
      </c>
      <c r="G500" s="107" t="s">
        <v>3532</v>
      </c>
    </row>
    <row r="501" spans="1:7" ht="15" customHeight="1" x14ac:dyDescent="0.25">
      <c r="A501" s="103" t="s">
        <v>989</v>
      </c>
      <c r="B501" s="104" t="s">
        <v>990</v>
      </c>
      <c r="C501" s="104" t="s">
        <v>2474</v>
      </c>
      <c r="D501" s="105" t="s">
        <v>2475</v>
      </c>
      <c r="E501" s="106">
        <v>42614</v>
      </c>
      <c r="F501" s="106">
        <v>45291</v>
      </c>
      <c r="G501" s="107" t="s">
        <v>3532</v>
      </c>
    </row>
    <row r="502" spans="1:7" ht="15" customHeight="1" x14ac:dyDescent="0.25">
      <c r="A502" s="103" t="s">
        <v>991</v>
      </c>
      <c r="B502" s="104" t="s">
        <v>2476</v>
      </c>
      <c r="C502" s="104" t="s">
        <v>2474</v>
      </c>
      <c r="D502" s="105" t="s">
        <v>2475</v>
      </c>
      <c r="E502" s="106">
        <v>42614</v>
      </c>
      <c r="F502" s="106">
        <v>45291</v>
      </c>
      <c r="G502" s="107" t="s">
        <v>3532</v>
      </c>
    </row>
    <row r="503" spans="1:7" ht="15" customHeight="1" x14ac:dyDescent="0.25">
      <c r="A503" s="103" t="s">
        <v>992</v>
      </c>
      <c r="B503" s="104" t="s">
        <v>993</v>
      </c>
      <c r="C503" s="104" t="s">
        <v>2477</v>
      </c>
      <c r="D503" s="105" t="s">
        <v>2478</v>
      </c>
      <c r="E503" s="106">
        <v>42614</v>
      </c>
      <c r="F503" s="106">
        <v>45291</v>
      </c>
      <c r="G503" s="107" t="s">
        <v>3532</v>
      </c>
    </row>
    <row r="504" spans="1:7" ht="15" customHeight="1" x14ac:dyDescent="0.25">
      <c r="A504" s="103" t="s">
        <v>994</v>
      </c>
      <c r="B504" s="104" t="s">
        <v>995</v>
      </c>
      <c r="C504" s="104" t="s">
        <v>2477</v>
      </c>
      <c r="D504" s="105" t="s">
        <v>2478</v>
      </c>
      <c r="E504" s="106">
        <v>42614</v>
      </c>
      <c r="F504" s="106">
        <v>45291</v>
      </c>
      <c r="G504" s="107" t="s">
        <v>3532</v>
      </c>
    </row>
    <row r="505" spans="1:7" ht="15" customHeight="1" x14ac:dyDescent="0.25">
      <c r="A505" s="103" t="s">
        <v>1000</v>
      </c>
      <c r="B505" s="104" t="s">
        <v>1001</v>
      </c>
      <c r="C505" s="104" t="s">
        <v>2485</v>
      </c>
      <c r="D505" s="105" t="s">
        <v>2486</v>
      </c>
      <c r="E505" s="106">
        <v>42614</v>
      </c>
      <c r="F505" s="106">
        <v>45291</v>
      </c>
      <c r="G505" s="107" t="s">
        <v>3532</v>
      </c>
    </row>
    <row r="506" spans="1:7" ht="15" customHeight="1" x14ac:dyDescent="0.25">
      <c r="A506" s="103" t="s">
        <v>1002</v>
      </c>
      <c r="B506" s="104" t="s">
        <v>1003</v>
      </c>
      <c r="C506" s="104" t="s">
        <v>2485</v>
      </c>
      <c r="D506" s="105" t="s">
        <v>2486</v>
      </c>
      <c r="E506" s="106">
        <v>42614</v>
      </c>
      <c r="F506" s="106">
        <v>45291</v>
      </c>
      <c r="G506" s="107" t="s">
        <v>3532</v>
      </c>
    </row>
    <row r="507" spans="1:7" ht="15" customHeight="1" x14ac:dyDescent="0.25">
      <c r="A507" s="103" t="s">
        <v>1004</v>
      </c>
      <c r="B507" s="104" t="s">
        <v>2487</v>
      </c>
      <c r="C507" s="104" t="s">
        <v>2488</v>
      </c>
      <c r="D507" s="105" t="s">
        <v>2489</v>
      </c>
      <c r="E507" s="106">
        <v>42614</v>
      </c>
      <c r="F507" s="106">
        <v>45291</v>
      </c>
      <c r="G507" s="107" t="s">
        <v>3532</v>
      </c>
    </row>
    <row r="508" spans="1:7" ht="15" customHeight="1" x14ac:dyDescent="0.25">
      <c r="A508" s="103" t="s">
        <v>1005</v>
      </c>
      <c r="B508" s="104" t="s">
        <v>1006</v>
      </c>
      <c r="C508" s="104" t="s">
        <v>2488</v>
      </c>
      <c r="D508" s="105" t="s">
        <v>2489</v>
      </c>
      <c r="E508" s="106">
        <v>42614</v>
      </c>
      <c r="F508" s="106">
        <v>45291</v>
      </c>
      <c r="G508" s="107" t="s">
        <v>3532</v>
      </c>
    </row>
    <row r="509" spans="1:7" ht="15" customHeight="1" x14ac:dyDescent="0.25">
      <c r="A509" s="103" t="s">
        <v>1007</v>
      </c>
      <c r="B509" s="104" t="s">
        <v>2490</v>
      </c>
      <c r="C509" s="104" t="s">
        <v>2491</v>
      </c>
      <c r="D509" s="105" t="s">
        <v>2492</v>
      </c>
      <c r="E509" s="106">
        <v>42614</v>
      </c>
      <c r="F509" s="106">
        <v>45291</v>
      </c>
      <c r="G509" s="107" t="s">
        <v>3532</v>
      </c>
    </row>
    <row r="510" spans="1:7" ht="15" customHeight="1" x14ac:dyDescent="0.25">
      <c r="A510" s="103" t="s">
        <v>1008</v>
      </c>
      <c r="B510" s="104" t="s">
        <v>1009</v>
      </c>
      <c r="C510" s="104" t="s">
        <v>2491</v>
      </c>
      <c r="D510" s="105" t="s">
        <v>2492</v>
      </c>
      <c r="E510" s="106">
        <v>42614</v>
      </c>
      <c r="F510" s="106">
        <v>45291</v>
      </c>
      <c r="G510" s="107" t="s">
        <v>3532</v>
      </c>
    </row>
    <row r="511" spans="1:7" ht="15" customHeight="1" x14ac:dyDescent="0.25">
      <c r="A511" s="103" t="s">
        <v>1010</v>
      </c>
      <c r="B511" s="104" t="s">
        <v>2493</v>
      </c>
      <c r="C511" s="104" t="s">
        <v>2493</v>
      </c>
      <c r="D511" s="105" t="s">
        <v>2494</v>
      </c>
      <c r="E511" s="106">
        <v>42614</v>
      </c>
      <c r="F511" s="106">
        <v>45291</v>
      </c>
      <c r="G511" s="107" t="s">
        <v>3532</v>
      </c>
    </row>
    <row r="512" spans="1:7" ht="15" customHeight="1" x14ac:dyDescent="0.25">
      <c r="A512" s="103" t="s">
        <v>1011</v>
      </c>
      <c r="B512" s="104" t="s">
        <v>2495</v>
      </c>
      <c r="C512" s="104" t="s">
        <v>2495</v>
      </c>
      <c r="D512" s="105" t="s">
        <v>2494</v>
      </c>
      <c r="E512" s="106">
        <v>42614</v>
      </c>
      <c r="F512" s="106">
        <v>45291</v>
      </c>
      <c r="G512" s="107" t="s">
        <v>3532</v>
      </c>
    </row>
    <row r="513" spans="1:7" ht="15" customHeight="1" x14ac:dyDescent="0.25">
      <c r="A513" s="103" t="s">
        <v>1012</v>
      </c>
      <c r="B513" s="104" t="s">
        <v>923</v>
      </c>
      <c r="C513" s="104" t="s">
        <v>923</v>
      </c>
      <c r="D513" s="105" t="s">
        <v>2496</v>
      </c>
      <c r="E513" s="106">
        <v>42614</v>
      </c>
      <c r="F513" s="106">
        <v>45291</v>
      </c>
      <c r="G513" s="107" t="s">
        <v>3532</v>
      </c>
    </row>
    <row r="514" spans="1:7" ht="15" customHeight="1" x14ac:dyDescent="0.25">
      <c r="A514" s="103" t="s">
        <v>1013</v>
      </c>
      <c r="B514" s="104" t="s">
        <v>789</v>
      </c>
      <c r="C514" s="104" t="s">
        <v>923</v>
      </c>
      <c r="D514" s="105" t="s">
        <v>2496</v>
      </c>
      <c r="E514" s="106">
        <v>42614</v>
      </c>
      <c r="F514" s="106">
        <v>45291</v>
      </c>
      <c r="G514" s="107" t="s">
        <v>3532</v>
      </c>
    </row>
    <row r="515" spans="1:7" ht="15" customHeight="1" x14ac:dyDescent="0.25">
      <c r="A515" s="103" t="s">
        <v>1014</v>
      </c>
      <c r="B515" s="104" t="s">
        <v>2497</v>
      </c>
      <c r="C515" s="104" t="s">
        <v>2498</v>
      </c>
      <c r="D515" s="105" t="s">
        <v>2499</v>
      </c>
      <c r="E515" s="106">
        <v>42614</v>
      </c>
      <c r="F515" s="106">
        <v>45291</v>
      </c>
      <c r="G515" s="107" t="s">
        <v>3532</v>
      </c>
    </row>
    <row r="516" spans="1:7" ht="15" customHeight="1" x14ac:dyDescent="0.25">
      <c r="A516" s="103" t="s">
        <v>1015</v>
      </c>
      <c r="B516" s="104" t="s">
        <v>2500</v>
      </c>
      <c r="C516" s="104" t="s">
        <v>2498</v>
      </c>
      <c r="D516" s="105" t="s">
        <v>2499</v>
      </c>
      <c r="E516" s="106">
        <v>42614</v>
      </c>
      <c r="F516" s="106">
        <v>45291</v>
      </c>
      <c r="G516" s="107" t="s">
        <v>3532</v>
      </c>
    </row>
    <row r="517" spans="1:7" ht="15" customHeight="1" x14ac:dyDescent="0.25">
      <c r="A517" s="103" t="s">
        <v>1019</v>
      </c>
      <c r="B517" s="104" t="s">
        <v>2503</v>
      </c>
      <c r="C517" s="104" t="s">
        <v>2334</v>
      </c>
      <c r="D517" s="105" t="s">
        <v>2504</v>
      </c>
      <c r="E517" s="106">
        <v>42614</v>
      </c>
      <c r="F517" s="106">
        <v>45291</v>
      </c>
      <c r="G517" s="107" t="s">
        <v>3532</v>
      </c>
    </row>
    <row r="518" spans="1:7" ht="15" customHeight="1" x14ac:dyDescent="0.25">
      <c r="A518" s="103" t="s">
        <v>1020</v>
      </c>
      <c r="B518" s="104" t="s">
        <v>1021</v>
      </c>
      <c r="C518" s="104" t="s">
        <v>2334</v>
      </c>
      <c r="D518" s="105" t="s">
        <v>2504</v>
      </c>
      <c r="E518" s="106">
        <v>42614</v>
      </c>
      <c r="F518" s="106">
        <v>45291</v>
      </c>
      <c r="G518" s="107" t="s">
        <v>3532</v>
      </c>
    </row>
    <row r="519" spans="1:7" ht="15" customHeight="1" x14ac:dyDescent="0.25">
      <c r="A519" s="103" t="s">
        <v>1022</v>
      </c>
      <c r="B519" s="104" t="s">
        <v>2487</v>
      </c>
      <c r="C519" s="104" t="s">
        <v>2488</v>
      </c>
      <c r="D519" s="105" t="s">
        <v>2505</v>
      </c>
      <c r="E519" s="106">
        <v>42614</v>
      </c>
      <c r="F519" s="106">
        <v>45291</v>
      </c>
      <c r="G519" s="107" t="s">
        <v>3532</v>
      </c>
    </row>
    <row r="520" spans="1:7" ht="15" customHeight="1" x14ac:dyDescent="0.25">
      <c r="A520" s="103" t="s">
        <v>1023</v>
      </c>
      <c r="B520" s="104" t="s">
        <v>1006</v>
      </c>
      <c r="C520" s="104" t="s">
        <v>2488</v>
      </c>
      <c r="D520" s="105" t="s">
        <v>2505</v>
      </c>
      <c r="E520" s="106">
        <v>42614</v>
      </c>
      <c r="F520" s="106">
        <v>45291</v>
      </c>
      <c r="G520" s="107" t="s">
        <v>3532</v>
      </c>
    </row>
    <row r="521" spans="1:7" ht="15" customHeight="1" x14ac:dyDescent="0.25">
      <c r="A521" s="103" t="s">
        <v>1024</v>
      </c>
      <c r="B521" s="104" t="s">
        <v>2490</v>
      </c>
      <c r="C521" s="104" t="s">
        <v>2491</v>
      </c>
      <c r="D521" s="105" t="s">
        <v>2506</v>
      </c>
      <c r="E521" s="106">
        <v>42614</v>
      </c>
      <c r="F521" s="106">
        <v>45291</v>
      </c>
      <c r="G521" s="107" t="s">
        <v>3532</v>
      </c>
    </row>
    <row r="522" spans="1:7" ht="15" customHeight="1" x14ac:dyDescent="0.25">
      <c r="A522" s="103" t="s">
        <v>1025</v>
      </c>
      <c r="B522" s="104" t="s">
        <v>1009</v>
      </c>
      <c r="C522" s="104" t="s">
        <v>2491</v>
      </c>
      <c r="D522" s="105" t="s">
        <v>2506</v>
      </c>
      <c r="E522" s="106">
        <v>42614</v>
      </c>
      <c r="F522" s="106">
        <v>45291</v>
      </c>
      <c r="G522" s="107" t="s">
        <v>3532</v>
      </c>
    </row>
    <row r="523" spans="1:7" ht="15" customHeight="1" x14ac:dyDescent="0.25">
      <c r="A523" s="103" t="s">
        <v>1028</v>
      </c>
      <c r="B523" s="104" t="s">
        <v>2508</v>
      </c>
      <c r="C523" s="104" t="s">
        <v>2509</v>
      </c>
      <c r="D523" s="105" t="s">
        <v>2510</v>
      </c>
      <c r="E523" s="106">
        <v>42614</v>
      </c>
      <c r="F523" s="106">
        <v>45291</v>
      </c>
      <c r="G523" s="107" t="s">
        <v>3532</v>
      </c>
    </row>
    <row r="524" spans="1:7" ht="15" customHeight="1" x14ac:dyDescent="0.25">
      <c r="A524" s="103" t="s">
        <v>1029</v>
      </c>
      <c r="B524" s="104" t="s">
        <v>1030</v>
      </c>
      <c r="C524" s="104" t="s">
        <v>2509</v>
      </c>
      <c r="D524" s="105" t="s">
        <v>2510</v>
      </c>
      <c r="E524" s="106">
        <v>42614</v>
      </c>
      <c r="F524" s="106">
        <v>45291</v>
      </c>
      <c r="G524" s="107" t="s">
        <v>3532</v>
      </c>
    </row>
    <row r="525" spans="1:7" ht="15" customHeight="1" x14ac:dyDescent="0.25">
      <c r="A525" s="103" t="s">
        <v>1031</v>
      </c>
      <c r="B525" s="104" t="s">
        <v>2511</v>
      </c>
      <c r="C525" s="104" t="s">
        <v>2248</v>
      </c>
      <c r="D525" s="105" t="s">
        <v>2512</v>
      </c>
      <c r="E525" s="106">
        <v>42614</v>
      </c>
      <c r="F525" s="106">
        <v>45291</v>
      </c>
      <c r="G525" s="107" t="s">
        <v>3532</v>
      </c>
    </row>
    <row r="526" spans="1:7" ht="15" customHeight="1" x14ac:dyDescent="0.25">
      <c r="A526" s="103" t="s">
        <v>1032</v>
      </c>
      <c r="B526" s="104" t="s">
        <v>2513</v>
      </c>
      <c r="C526" s="104" t="s">
        <v>2248</v>
      </c>
      <c r="D526" s="105" t="s">
        <v>2512</v>
      </c>
      <c r="E526" s="106">
        <v>42614</v>
      </c>
      <c r="F526" s="106">
        <v>45291</v>
      </c>
      <c r="G526" s="107" t="s">
        <v>3532</v>
      </c>
    </row>
    <row r="527" spans="1:7" ht="15" customHeight="1" x14ac:dyDescent="0.25">
      <c r="A527" s="103" t="s">
        <v>1033</v>
      </c>
      <c r="B527" s="104" t="s">
        <v>2448</v>
      </c>
      <c r="C527" s="104" t="s">
        <v>2448</v>
      </c>
      <c r="D527" s="105" t="s">
        <v>2514</v>
      </c>
      <c r="E527" s="106">
        <v>42614</v>
      </c>
      <c r="F527" s="106">
        <v>45291</v>
      </c>
      <c r="G527" s="107" t="s">
        <v>3532</v>
      </c>
    </row>
    <row r="528" spans="1:7" ht="15" customHeight="1" x14ac:dyDescent="0.25">
      <c r="A528" s="103" t="s">
        <v>1034</v>
      </c>
      <c r="B528" s="104" t="s">
        <v>949</v>
      </c>
      <c r="C528" s="104" t="s">
        <v>2448</v>
      </c>
      <c r="D528" s="105" t="s">
        <v>2514</v>
      </c>
      <c r="E528" s="106">
        <v>42614</v>
      </c>
      <c r="F528" s="106">
        <v>45291</v>
      </c>
      <c r="G528" s="107" t="s">
        <v>3532</v>
      </c>
    </row>
    <row r="529" spans="1:7" ht="15" customHeight="1" x14ac:dyDescent="0.25">
      <c r="A529" s="103" t="s">
        <v>1037</v>
      </c>
      <c r="B529" s="104" t="s">
        <v>2516</v>
      </c>
      <c r="C529" s="104" t="s">
        <v>2517</v>
      </c>
      <c r="D529" s="105" t="s">
        <v>2518</v>
      </c>
      <c r="E529" s="106">
        <v>42614</v>
      </c>
      <c r="F529" s="106">
        <v>45291</v>
      </c>
      <c r="G529" s="107" t="s">
        <v>3532</v>
      </c>
    </row>
    <row r="530" spans="1:7" ht="15" customHeight="1" x14ac:dyDescent="0.25">
      <c r="A530" s="103" t="s">
        <v>1038</v>
      </c>
      <c r="B530" s="104" t="s">
        <v>1039</v>
      </c>
      <c r="C530" s="104" t="s">
        <v>2517</v>
      </c>
      <c r="D530" s="105" t="s">
        <v>2518</v>
      </c>
      <c r="E530" s="106">
        <v>42614</v>
      </c>
      <c r="F530" s="106">
        <v>45291</v>
      </c>
      <c r="G530" s="107" t="s">
        <v>3532</v>
      </c>
    </row>
    <row r="531" spans="1:7" ht="15" customHeight="1" x14ac:dyDescent="0.25">
      <c r="A531" s="103" t="s">
        <v>1040</v>
      </c>
      <c r="B531" s="104" t="s">
        <v>2461</v>
      </c>
      <c r="C531" s="104" t="s">
        <v>2462</v>
      </c>
      <c r="D531" s="105" t="s">
        <v>2519</v>
      </c>
      <c r="E531" s="106">
        <v>42614</v>
      </c>
      <c r="F531" s="106">
        <v>45291</v>
      </c>
      <c r="G531" s="107" t="s">
        <v>3532</v>
      </c>
    </row>
    <row r="532" spans="1:7" ht="15" customHeight="1" x14ac:dyDescent="0.25">
      <c r="A532" s="103" t="s">
        <v>1041</v>
      </c>
      <c r="B532" s="104" t="s">
        <v>2464</v>
      </c>
      <c r="C532" s="104" t="s">
        <v>2462</v>
      </c>
      <c r="D532" s="105" t="s">
        <v>2519</v>
      </c>
      <c r="E532" s="106">
        <v>42614</v>
      </c>
      <c r="F532" s="106">
        <v>45291</v>
      </c>
      <c r="G532" s="107" t="s">
        <v>3532</v>
      </c>
    </row>
    <row r="533" spans="1:7" ht="15" customHeight="1" x14ac:dyDescent="0.25">
      <c r="A533" s="103" t="s">
        <v>1042</v>
      </c>
      <c r="B533" s="104" t="s">
        <v>2520</v>
      </c>
      <c r="C533" s="104" t="s">
        <v>2521</v>
      </c>
      <c r="D533" s="105" t="s">
        <v>2522</v>
      </c>
      <c r="E533" s="106">
        <v>42614</v>
      </c>
      <c r="F533" s="106">
        <v>45291</v>
      </c>
      <c r="G533" s="107" t="s">
        <v>3532</v>
      </c>
    </row>
    <row r="534" spans="1:7" ht="15" customHeight="1" x14ac:dyDescent="0.25">
      <c r="A534" s="103" t="s">
        <v>1043</v>
      </c>
      <c r="B534" s="104" t="s">
        <v>2523</v>
      </c>
      <c r="C534" s="104" t="s">
        <v>2521</v>
      </c>
      <c r="D534" s="105" t="s">
        <v>2522</v>
      </c>
      <c r="E534" s="106">
        <v>42614</v>
      </c>
      <c r="F534" s="106">
        <v>45291</v>
      </c>
      <c r="G534" s="107" t="s">
        <v>3532</v>
      </c>
    </row>
    <row r="535" spans="1:7" ht="15" customHeight="1" x14ac:dyDescent="0.25">
      <c r="A535" s="103" t="s">
        <v>1050</v>
      </c>
      <c r="B535" s="104" t="s">
        <v>2247</v>
      </c>
      <c r="C535" s="104" t="s">
        <v>2248</v>
      </c>
      <c r="D535" s="105" t="s">
        <v>2528</v>
      </c>
      <c r="E535" s="106">
        <v>42614</v>
      </c>
      <c r="F535" s="106">
        <v>45291</v>
      </c>
      <c r="G535" s="107" t="s">
        <v>3532</v>
      </c>
    </row>
    <row r="536" spans="1:7" ht="15" customHeight="1" x14ac:dyDescent="0.25">
      <c r="A536" s="103" t="s">
        <v>1051</v>
      </c>
      <c r="B536" s="104" t="s">
        <v>2250</v>
      </c>
      <c r="C536" s="104" t="s">
        <v>2248</v>
      </c>
      <c r="D536" s="105" t="s">
        <v>2528</v>
      </c>
      <c r="E536" s="106">
        <v>42614</v>
      </c>
      <c r="F536" s="106">
        <v>45291</v>
      </c>
      <c r="G536" s="107" t="s">
        <v>3532</v>
      </c>
    </row>
    <row r="537" spans="1:7" ht="15" customHeight="1" x14ac:dyDescent="0.25">
      <c r="A537" s="103" t="s">
        <v>1052</v>
      </c>
      <c r="B537" s="104" t="s">
        <v>2529</v>
      </c>
      <c r="C537" s="104" t="s">
        <v>2530</v>
      </c>
      <c r="D537" s="105" t="s">
        <v>2531</v>
      </c>
      <c r="E537" s="106">
        <v>42614</v>
      </c>
      <c r="F537" s="106">
        <v>45291</v>
      </c>
      <c r="G537" s="107" t="s">
        <v>3532</v>
      </c>
    </row>
    <row r="538" spans="1:7" ht="15" customHeight="1" x14ac:dyDescent="0.25">
      <c r="A538" s="103" t="s">
        <v>1053</v>
      </c>
      <c r="B538" s="104" t="s">
        <v>1054</v>
      </c>
      <c r="C538" s="104" t="s">
        <v>2530</v>
      </c>
      <c r="D538" s="105" t="s">
        <v>2531</v>
      </c>
      <c r="E538" s="106">
        <v>42614</v>
      </c>
      <c r="F538" s="106">
        <v>45291</v>
      </c>
      <c r="G538" s="107" t="s">
        <v>3532</v>
      </c>
    </row>
    <row r="539" spans="1:7" ht="15" customHeight="1" x14ac:dyDescent="0.25">
      <c r="A539" s="103" t="s">
        <v>1055</v>
      </c>
      <c r="B539" s="104" t="s">
        <v>2532</v>
      </c>
      <c r="C539" s="104" t="s">
        <v>2533</v>
      </c>
      <c r="D539" s="105" t="s">
        <v>2534</v>
      </c>
      <c r="E539" s="106">
        <v>42614</v>
      </c>
      <c r="F539" s="106">
        <v>45291</v>
      </c>
      <c r="G539" s="107" t="s">
        <v>3532</v>
      </c>
    </row>
    <row r="540" spans="1:7" ht="15" customHeight="1" x14ac:dyDescent="0.25">
      <c r="A540" s="103" t="s">
        <v>1056</v>
      </c>
      <c r="B540" s="104" t="s">
        <v>2535</v>
      </c>
      <c r="C540" s="104" t="s">
        <v>2533</v>
      </c>
      <c r="D540" s="105" t="s">
        <v>2534</v>
      </c>
      <c r="E540" s="106">
        <v>42614</v>
      </c>
      <c r="F540" s="106">
        <v>45291</v>
      </c>
      <c r="G540" s="107" t="s">
        <v>3532</v>
      </c>
    </row>
    <row r="541" spans="1:7" ht="15" customHeight="1" x14ac:dyDescent="0.25">
      <c r="A541" s="103" t="s">
        <v>1057</v>
      </c>
      <c r="B541" s="104" t="s">
        <v>911</v>
      </c>
      <c r="C541" s="104" t="s">
        <v>2428</v>
      </c>
      <c r="D541" s="105" t="s">
        <v>2536</v>
      </c>
      <c r="E541" s="106">
        <v>42614</v>
      </c>
      <c r="F541" s="106">
        <v>45291</v>
      </c>
      <c r="G541" s="107" t="s">
        <v>3532</v>
      </c>
    </row>
    <row r="542" spans="1:7" ht="15" customHeight="1" x14ac:dyDescent="0.25">
      <c r="A542" s="103" t="s">
        <v>1058</v>
      </c>
      <c r="B542" s="104" t="s">
        <v>913</v>
      </c>
      <c r="C542" s="104" t="s">
        <v>2428</v>
      </c>
      <c r="D542" s="105" t="s">
        <v>2536</v>
      </c>
      <c r="E542" s="106">
        <v>42614</v>
      </c>
      <c r="F542" s="106">
        <v>45291</v>
      </c>
      <c r="G542" s="107" t="s">
        <v>3532</v>
      </c>
    </row>
    <row r="543" spans="1:7" ht="15" customHeight="1" x14ac:dyDescent="0.25">
      <c r="A543" s="103" t="s">
        <v>1059</v>
      </c>
      <c r="B543" s="104" t="s">
        <v>2537</v>
      </c>
      <c r="C543" s="104" t="s">
        <v>2537</v>
      </c>
      <c r="D543" s="105" t="s">
        <v>2538</v>
      </c>
      <c r="E543" s="106">
        <v>42614</v>
      </c>
      <c r="F543" s="106">
        <v>45291</v>
      </c>
      <c r="G543" s="107" t="s">
        <v>3532</v>
      </c>
    </row>
    <row r="544" spans="1:7" ht="15" customHeight="1" x14ac:dyDescent="0.25">
      <c r="A544" s="103" t="s">
        <v>1060</v>
      </c>
      <c r="B544" s="104" t="s">
        <v>1061</v>
      </c>
      <c r="C544" s="104" t="s">
        <v>2537</v>
      </c>
      <c r="D544" s="105" t="s">
        <v>2538</v>
      </c>
      <c r="E544" s="106">
        <v>42614</v>
      </c>
      <c r="F544" s="106">
        <v>45291</v>
      </c>
      <c r="G544" s="107" t="s">
        <v>3532</v>
      </c>
    </row>
    <row r="545" spans="1:7" ht="15" customHeight="1" x14ac:dyDescent="0.25">
      <c r="A545" s="103" t="s">
        <v>1062</v>
      </c>
      <c r="B545" s="104" t="s">
        <v>2539</v>
      </c>
      <c r="C545" s="104" t="s">
        <v>2540</v>
      </c>
      <c r="D545" s="105" t="s">
        <v>2541</v>
      </c>
      <c r="E545" s="106">
        <v>42614</v>
      </c>
      <c r="F545" s="106">
        <v>45291</v>
      </c>
      <c r="G545" s="107" t="s">
        <v>3532</v>
      </c>
    </row>
    <row r="546" spans="1:7" ht="15" customHeight="1" x14ac:dyDescent="0.25">
      <c r="A546" s="103" t="s">
        <v>1063</v>
      </c>
      <c r="B546" s="104" t="s">
        <v>1064</v>
      </c>
      <c r="C546" s="104" t="s">
        <v>2540</v>
      </c>
      <c r="D546" s="105" t="s">
        <v>2541</v>
      </c>
      <c r="E546" s="106">
        <v>42614</v>
      </c>
      <c r="F546" s="106">
        <v>45291</v>
      </c>
      <c r="G546" s="107" t="s">
        <v>3532</v>
      </c>
    </row>
    <row r="547" spans="1:7" ht="15" customHeight="1" x14ac:dyDescent="0.25">
      <c r="A547" s="103" t="s">
        <v>1065</v>
      </c>
      <c r="B547" s="104" t="s">
        <v>1066</v>
      </c>
      <c r="C547" s="104" t="s">
        <v>2542</v>
      </c>
      <c r="D547" s="105" t="s">
        <v>2543</v>
      </c>
      <c r="E547" s="106">
        <v>42614</v>
      </c>
      <c r="F547" s="106">
        <v>45291</v>
      </c>
      <c r="G547" s="107" t="s">
        <v>3532</v>
      </c>
    </row>
    <row r="548" spans="1:7" ht="15" customHeight="1" x14ac:dyDescent="0.25">
      <c r="A548" s="103" t="s">
        <v>1067</v>
      </c>
      <c r="B548" s="104" t="s">
        <v>2544</v>
      </c>
      <c r="C548" s="104" t="s">
        <v>2542</v>
      </c>
      <c r="D548" s="105" t="s">
        <v>2543</v>
      </c>
      <c r="E548" s="106">
        <v>42614</v>
      </c>
      <c r="F548" s="106">
        <v>45291</v>
      </c>
      <c r="G548" s="107" t="s">
        <v>3532</v>
      </c>
    </row>
    <row r="549" spans="1:7" ht="15" customHeight="1" x14ac:dyDescent="0.25">
      <c r="A549" s="103" t="s">
        <v>1068</v>
      </c>
      <c r="B549" s="104" t="s">
        <v>2545</v>
      </c>
      <c r="C549" s="104" t="s">
        <v>2546</v>
      </c>
      <c r="D549" s="105" t="s">
        <v>2547</v>
      </c>
      <c r="E549" s="106">
        <v>42614</v>
      </c>
      <c r="F549" s="106">
        <v>45291</v>
      </c>
      <c r="G549" s="107" t="s">
        <v>3532</v>
      </c>
    </row>
    <row r="550" spans="1:7" ht="15" customHeight="1" x14ac:dyDescent="0.25">
      <c r="A550" s="103" t="s">
        <v>1069</v>
      </c>
      <c r="B550" s="104" t="s">
        <v>1070</v>
      </c>
      <c r="C550" s="104" t="s">
        <v>2546</v>
      </c>
      <c r="D550" s="105" t="s">
        <v>2547</v>
      </c>
      <c r="E550" s="106">
        <v>42614</v>
      </c>
      <c r="F550" s="106">
        <v>45291</v>
      </c>
      <c r="G550" s="107" t="s">
        <v>3532</v>
      </c>
    </row>
    <row r="551" spans="1:7" ht="15" customHeight="1" x14ac:dyDescent="0.25">
      <c r="A551" s="103" t="s">
        <v>1071</v>
      </c>
      <c r="B551" s="104" t="s">
        <v>2548</v>
      </c>
      <c r="C551" s="104" t="s">
        <v>2549</v>
      </c>
      <c r="D551" s="105" t="s">
        <v>2550</v>
      </c>
      <c r="E551" s="106">
        <v>42614</v>
      </c>
      <c r="F551" s="106">
        <v>45291</v>
      </c>
      <c r="G551" s="107" t="s">
        <v>3532</v>
      </c>
    </row>
    <row r="552" spans="1:7" ht="15" customHeight="1" x14ac:dyDescent="0.25">
      <c r="A552" s="103" t="s">
        <v>1072</v>
      </c>
      <c r="B552" s="104" t="s">
        <v>1073</v>
      </c>
      <c r="C552" s="104" t="s">
        <v>2549</v>
      </c>
      <c r="D552" s="105" t="s">
        <v>2550</v>
      </c>
      <c r="E552" s="106">
        <v>42614</v>
      </c>
      <c r="F552" s="106">
        <v>45291</v>
      </c>
      <c r="G552" s="107" t="s">
        <v>3532</v>
      </c>
    </row>
    <row r="553" spans="1:7" ht="15" customHeight="1" x14ac:dyDescent="0.25">
      <c r="A553" s="103" t="s">
        <v>1074</v>
      </c>
      <c r="B553" s="104" t="s">
        <v>2551</v>
      </c>
      <c r="C553" s="104" t="s">
        <v>2552</v>
      </c>
      <c r="D553" s="105" t="s">
        <v>2553</v>
      </c>
      <c r="E553" s="106">
        <v>42614</v>
      </c>
      <c r="F553" s="106">
        <v>45291</v>
      </c>
      <c r="G553" s="107" t="s">
        <v>3532</v>
      </c>
    </row>
    <row r="554" spans="1:7" ht="15" customHeight="1" x14ac:dyDescent="0.25">
      <c r="A554" s="103" t="s">
        <v>1075</v>
      </c>
      <c r="B554" s="104" t="s">
        <v>1076</v>
      </c>
      <c r="C554" s="104" t="s">
        <v>2552</v>
      </c>
      <c r="D554" s="105" t="s">
        <v>2553</v>
      </c>
      <c r="E554" s="106">
        <v>42614</v>
      </c>
      <c r="F554" s="106">
        <v>45291</v>
      </c>
      <c r="G554" s="107" t="s">
        <v>3532</v>
      </c>
    </row>
    <row r="555" spans="1:7" ht="15" customHeight="1" x14ac:dyDescent="0.25">
      <c r="A555" s="103" t="s">
        <v>1077</v>
      </c>
      <c r="B555" s="104" t="s">
        <v>923</v>
      </c>
      <c r="C555" s="104" t="s">
        <v>923</v>
      </c>
      <c r="D555" s="105" t="s">
        <v>2554</v>
      </c>
      <c r="E555" s="106">
        <v>42614</v>
      </c>
      <c r="F555" s="106">
        <v>45291</v>
      </c>
      <c r="G555" s="107" t="s">
        <v>3532</v>
      </c>
    </row>
    <row r="556" spans="1:7" ht="15" customHeight="1" x14ac:dyDescent="0.25">
      <c r="A556" s="103" t="s">
        <v>1078</v>
      </c>
      <c r="B556" s="104" t="s">
        <v>789</v>
      </c>
      <c r="C556" s="104" t="s">
        <v>923</v>
      </c>
      <c r="D556" s="105" t="s">
        <v>2554</v>
      </c>
      <c r="E556" s="106">
        <v>42614</v>
      </c>
      <c r="F556" s="106">
        <v>45291</v>
      </c>
      <c r="G556" s="107" t="s">
        <v>3532</v>
      </c>
    </row>
    <row r="557" spans="1:7" ht="15" customHeight="1" x14ac:dyDescent="0.25">
      <c r="A557" s="103" t="s">
        <v>1079</v>
      </c>
      <c r="B557" s="104" t="s">
        <v>1185</v>
      </c>
      <c r="C557" s="104" t="s">
        <v>1185</v>
      </c>
      <c r="D557" s="105" t="s">
        <v>2555</v>
      </c>
      <c r="E557" s="106">
        <v>42614</v>
      </c>
      <c r="F557" s="106">
        <v>45291</v>
      </c>
      <c r="G557" s="107" t="s">
        <v>3532</v>
      </c>
    </row>
    <row r="558" spans="1:7" ht="15" customHeight="1" x14ac:dyDescent="0.25">
      <c r="A558" s="103" t="s">
        <v>1080</v>
      </c>
      <c r="B558" s="104" t="s">
        <v>874</v>
      </c>
      <c r="C558" s="104" t="s">
        <v>1185</v>
      </c>
      <c r="D558" s="105" t="s">
        <v>2555</v>
      </c>
      <c r="E558" s="106">
        <v>42614</v>
      </c>
      <c r="F558" s="106">
        <v>45291</v>
      </c>
      <c r="G558" s="107" t="s">
        <v>3532</v>
      </c>
    </row>
    <row r="559" spans="1:7" ht="15" customHeight="1" x14ac:dyDescent="0.25">
      <c r="A559" s="103" t="s">
        <v>1081</v>
      </c>
      <c r="B559" s="104" t="s">
        <v>1259</v>
      </c>
      <c r="C559" s="104" t="s">
        <v>1259</v>
      </c>
      <c r="D559" s="105" t="s">
        <v>2556</v>
      </c>
      <c r="E559" s="106">
        <v>42614</v>
      </c>
      <c r="F559" s="106">
        <v>45291</v>
      </c>
      <c r="G559" s="107" t="s">
        <v>3532</v>
      </c>
    </row>
    <row r="560" spans="1:7" ht="15" customHeight="1" x14ac:dyDescent="0.25">
      <c r="A560" s="103" t="s">
        <v>1082</v>
      </c>
      <c r="B560" s="104" t="s">
        <v>1083</v>
      </c>
      <c r="C560" s="104" t="s">
        <v>1259</v>
      </c>
      <c r="D560" s="105" t="s">
        <v>2556</v>
      </c>
      <c r="E560" s="106">
        <v>42614</v>
      </c>
      <c r="F560" s="106">
        <v>45291</v>
      </c>
      <c r="G560" s="107" t="s">
        <v>3532</v>
      </c>
    </row>
    <row r="561" spans="1:7" ht="15" customHeight="1" x14ac:dyDescent="0.25">
      <c r="A561" s="103" t="s">
        <v>1084</v>
      </c>
      <c r="B561" s="104" t="s">
        <v>2557</v>
      </c>
      <c r="C561" s="104" t="s">
        <v>2558</v>
      </c>
      <c r="D561" s="105" t="s">
        <v>2559</v>
      </c>
      <c r="E561" s="106">
        <v>42614</v>
      </c>
      <c r="F561" s="106">
        <v>45291</v>
      </c>
      <c r="G561" s="107" t="s">
        <v>3532</v>
      </c>
    </row>
    <row r="562" spans="1:7" ht="15" customHeight="1" x14ac:dyDescent="0.25">
      <c r="A562" s="103" t="s">
        <v>1085</v>
      </c>
      <c r="B562" s="104" t="s">
        <v>1086</v>
      </c>
      <c r="C562" s="104" t="s">
        <v>2558</v>
      </c>
      <c r="D562" s="105" t="s">
        <v>2559</v>
      </c>
      <c r="E562" s="106">
        <v>42614</v>
      </c>
      <c r="F562" s="106">
        <v>45291</v>
      </c>
      <c r="G562" s="107" t="s">
        <v>3532</v>
      </c>
    </row>
    <row r="563" spans="1:7" ht="15" customHeight="1" x14ac:dyDescent="0.25">
      <c r="A563" s="103" t="s">
        <v>1087</v>
      </c>
      <c r="B563" s="104" t="s">
        <v>1088</v>
      </c>
      <c r="C563" s="104" t="s">
        <v>2560</v>
      </c>
      <c r="D563" s="105" t="s">
        <v>2561</v>
      </c>
      <c r="E563" s="106">
        <v>42614</v>
      </c>
      <c r="F563" s="106">
        <v>45291</v>
      </c>
      <c r="G563" s="107" t="s">
        <v>3532</v>
      </c>
    </row>
    <row r="564" spans="1:7" ht="15" customHeight="1" x14ac:dyDescent="0.25">
      <c r="A564" s="103" t="s">
        <v>1089</v>
      </c>
      <c r="B564" s="104" t="s">
        <v>1090</v>
      </c>
      <c r="C564" s="104" t="s">
        <v>2560</v>
      </c>
      <c r="D564" s="105" t="s">
        <v>2562</v>
      </c>
      <c r="E564" s="106">
        <v>42614</v>
      </c>
      <c r="F564" s="106">
        <v>45291</v>
      </c>
      <c r="G564" s="107" t="s">
        <v>3532</v>
      </c>
    </row>
    <row r="565" spans="1:7" ht="15" customHeight="1" x14ac:dyDescent="0.25">
      <c r="A565" s="103" t="s">
        <v>1091</v>
      </c>
      <c r="B565" s="104" t="s">
        <v>1092</v>
      </c>
      <c r="C565" s="104" t="s">
        <v>2560</v>
      </c>
      <c r="D565" s="105" t="s">
        <v>2561</v>
      </c>
      <c r="E565" s="106">
        <v>42614</v>
      </c>
      <c r="F565" s="106">
        <v>45291</v>
      </c>
      <c r="G565" s="107" t="s">
        <v>3532</v>
      </c>
    </row>
    <row r="566" spans="1:7" ht="15" customHeight="1" x14ac:dyDescent="0.25">
      <c r="A566" s="103" t="s">
        <v>1093</v>
      </c>
      <c r="B566" s="104" t="s">
        <v>1094</v>
      </c>
      <c r="C566" s="104" t="s">
        <v>2560</v>
      </c>
      <c r="D566" s="105" t="s">
        <v>2562</v>
      </c>
      <c r="E566" s="106">
        <v>42614</v>
      </c>
      <c r="F566" s="106">
        <v>45291</v>
      </c>
      <c r="G566" s="107" t="s">
        <v>3532</v>
      </c>
    </row>
    <row r="567" spans="1:7" ht="15" customHeight="1" x14ac:dyDescent="0.25">
      <c r="A567" s="103" t="s">
        <v>1095</v>
      </c>
      <c r="B567" s="104" t="s">
        <v>2563</v>
      </c>
      <c r="C567" s="104" t="s">
        <v>2564</v>
      </c>
      <c r="D567" s="105" t="s">
        <v>2565</v>
      </c>
      <c r="E567" s="106">
        <v>42614</v>
      </c>
      <c r="F567" s="106">
        <v>45291</v>
      </c>
      <c r="G567" s="107" t="s">
        <v>3532</v>
      </c>
    </row>
    <row r="568" spans="1:7" ht="15" customHeight="1" x14ac:dyDescent="0.25">
      <c r="A568" s="103" t="s">
        <v>1096</v>
      </c>
      <c r="B568" s="104" t="s">
        <v>1097</v>
      </c>
      <c r="C568" s="104" t="s">
        <v>2564</v>
      </c>
      <c r="D568" s="105" t="s">
        <v>2565</v>
      </c>
      <c r="E568" s="106">
        <v>42614</v>
      </c>
      <c r="F568" s="106">
        <v>45291</v>
      </c>
      <c r="G568" s="107" t="s">
        <v>3532</v>
      </c>
    </row>
    <row r="569" spans="1:7" ht="15" customHeight="1" x14ac:dyDescent="0.25">
      <c r="A569" s="103" t="s">
        <v>1098</v>
      </c>
      <c r="B569" s="104" t="s">
        <v>1099</v>
      </c>
      <c r="C569" s="104" t="s">
        <v>2566</v>
      </c>
      <c r="D569" s="105" t="s">
        <v>2567</v>
      </c>
      <c r="E569" s="106">
        <v>42614</v>
      </c>
      <c r="F569" s="106">
        <v>45291</v>
      </c>
      <c r="G569" s="107" t="s">
        <v>3532</v>
      </c>
    </row>
    <row r="570" spans="1:7" ht="15" customHeight="1" x14ac:dyDescent="0.25">
      <c r="A570" s="103" t="s">
        <v>1100</v>
      </c>
      <c r="B570" s="104" t="s">
        <v>1101</v>
      </c>
      <c r="C570" s="104" t="s">
        <v>2566</v>
      </c>
      <c r="D570" s="105" t="s">
        <v>2568</v>
      </c>
      <c r="E570" s="106">
        <v>42614</v>
      </c>
      <c r="F570" s="106">
        <v>45291</v>
      </c>
      <c r="G570" s="107" t="s">
        <v>3532</v>
      </c>
    </row>
    <row r="571" spans="1:7" ht="15" customHeight="1" x14ac:dyDescent="0.25">
      <c r="A571" s="103" t="s">
        <v>1102</v>
      </c>
      <c r="B571" s="104" t="s">
        <v>1103</v>
      </c>
      <c r="C571" s="104" t="s">
        <v>2566</v>
      </c>
      <c r="D571" s="105" t="s">
        <v>2567</v>
      </c>
      <c r="E571" s="106">
        <v>42614</v>
      </c>
      <c r="F571" s="106">
        <v>45291</v>
      </c>
      <c r="G571" s="107" t="s">
        <v>3532</v>
      </c>
    </row>
    <row r="572" spans="1:7" ht="15" customHeight="1" x14ac:dyDescent="0.25">
      <c r="A572" s="103" t="s">
        <v>1104</v>
      </c>
      <c r="B572" s="104" t="s">
        <v>1105</v>
      </c>
      <c r="C572" s="104" t="s">
        <v>2566</v>
      </c>
      <c r="D572" s="105" t="s">
        <v>2568</v>
      </c>
      <c r="E572" s="106">
        <v>42614</v>
      </c>
      <c r="F572" s="106">
        <v>45291</v>
      </c>
      <c r="G572" s="107" t="s">
        <v>3532</v>
      </c>
    </row>
    <row r="573" spans="1:7" ht="15" customHeight="1" x14ac:dyDescent="0.25">
      <c r="A573" s="103" t="s">
        <v>1106</v>
      </c>
      <c r="B573" s="104" t="s">
        <v>2569</v>
      </c>
      <c r="C573" s="104" t="s">
        <v>2570</v>
      </c>
      <c r="D573" s="105" t="s">
        <v>2571</v>
      </c>
      <c r="E573" s="106">
        <v>42614</v>
      </c>
      <c r="F573" s="106">
        <v>45291</v>
      </c>
      <c r="G573" s="107" t="s">
        <v>3532</v>
      </c>
    </row>
    <row r="574" spans="1:7" ht="15" customHeight="1" x14ac:dyDescent="0.25">
      <c r="A574" s="103" t="s">
        <v>1107</v>
      </c>
      <c r="B574" s="104" t="s">
        <v>1108</v>
      </c>
      <c r="C574" s="104" t="s">
        <v>2570</v>
      </c>
      <c r="D574" s="105" t="s">
        <v>2571</v>
      </c>
      <c r="E574" s="106">
        <v>42614</v>
      </c>
      <c r="F574" s="106">
        <v>45291</v>
      </c>
      <c r="G574" s="107" t="s">
        <v>3532</v>
      </c>
    </row>
    <row r="575" spans="1:7" ht="15" customHeight="1" x14ac:dyDescent="0.25">
      <c r="A575" s="103" t="s">
        <v>1109</v>
      </c>
      <c r="B575" s="104" t="s">
        <v>2572</v>
      </c>
      <c r="C575" s="104" t="s">
        <v>2573</v>
      </c>
      <c r="D575" s="105" t="s">
        <v>2574</v>
      </c>
      <c r="E575" s="106">
        <v>42614</v>
      </c>
      <c r="F575" s="106">
        <v>45291</v>
      </c>
      <c r="G575" s="107" t="s">
        <v>3532</v>
      </c>
    </row>
    <row r="576" spans="1:7" ht="15" customHeight="1" x14ac:dyDescent="0.25">
      <c r="A576" s="103" t="s">
        <v>1110</v>
      </c>
      <c r="B576" s="104" t="s">
        <v>1111</v>
      </c>
      <c r="C576" s="104" t="s">
        <v>2573</v>
      </c>
      <c r="D576" s="105" t="s">
        <v>2574</v>
      </c>
      <c r="E576" s="106">
        <v>42614</v>
      </c>
      <c r="F576" s="106">
        <v>45291</v>
      </c>
      <c r="G576" s="107" t="s">
        <v>3532</v>
      </c>
    </row>
    <row r="577" spans="1:7" ht="15" customHeight="1" x14ac:dyDescent="0.25">
      <c r="A577" s="103" t="s">
        <v>1112</v>
      </c>
      <c r="B577" s="104" t="s">
        <v>2575</v>
      </c>
      <c r="C577" s="104" t="s">
        <v>2576</v>
      </c>
      <c r="D577" s="105" t="s">
        <v>2577</v>
      </c>
      <c r="E577" s="106">
        <v>42614</v>
      </c>
      <c r="F577" s="106">
        <v>45291</v>
      </c>
      <c r="G577" s="107" t="s">
        <v>3532</v>
      </c>
    </row>
    <row r="578" spans="1:7" ht="15" customHeight="1" x14ac:dyDescent="0.25">
      <c r="A578" s="103" t="s">
        <v>1113</v>
      </c>
      <c r="B578" s="104" t="s">
        <v>1114</v>
      </c>
      <c r="C578" s="104" t="s">
        <v>2576</v>
      </c>
      <c r="D578" s="105" t="s">
        <v>2577</v>
      </c>
      <c r="E578" s="106">
        <v>42614</v>
      </c>
      <c r="F578" s="106">
        <v>45291</v>
      </c>
      <c r="G578" s="107" t="s">
        <v>3532</v>
      </c>
    </row>
    <row r="579" spans="1:7" ht="15" customHeight="1" x14ac:dyDescent="0.25">
      <c r="A579" s="103" t="s">
        <v>1115</v>
      </c>
      <c r="B579" s="104" t="s">
        <v>2578</v>
      </c>
      <c r="C579" s="104" t="s">
        <v>2579</v>
      </c>
      <c r="D579" s="105" t="s">
        <v>2580</v>
      </c>
      <c r="E579" s="106">
        <v>42614</v>
      </c>
      <c r="F579" s="106">
        <v>45291</v>
      </c>
      <c r="G579" s="107" t="s">
        <v>3532</v>
      </c>
    </row>
    <row r="580" spans="1:7" ht="15" customHeight="1" x14ac:dyDescent="0.25">
      <c r="A580" s="103" t="s">
        <v>1116</v>
      </c>
      <c r="B580" s="104" t="s">
        <v>1117</v>
      </c>
      <c r="C580" s="104" t="s">
        <v>2579</v>
      </c>
      <c r="D580" s="105" t="s">
        <v>2580</v>
      </c>
      <c r="E580" s="106">
        <v>42614</v>
      </c>
      <c r="F580" s="106">
        <v>45291</v>
      </c>
      <c r="G580" s="107" t="s">
        <v>3532</v>
      </c>
    </row>
    <row r="581" spans="1:7" ht="15" customHeight="1" x14ac:dyDescent="0.25">
      <c r="A581" s="103" t="s">
        <v>1118</v>
      </c>
      <c r="B581" s="104" t="s">
        <v>923</v>
      </c>
      <c r="C581" s="104" t="s">
        <v>923</v>
      </c>
      <c r="D581" s="105" t="s">
        <v>2581</v>
      </c>
      <c r="E581" s="106">
        <v>42614</v>
      </c>
      <c r="F581" s="106">
        <v>45291</v>
      </c>
      <c r="G581" s="107" t="s">
        <v>3532</v>
      </c>
    </row>
    <row r="582" spans="1:7" ht="15" customHeight="1" x14ac:dyDescent="0.25">
      <c r="A582" s="103" t="s">
        <v>1119</v>
      </c>
      <c r="B582" s="104" t="s">
        <v>789</v>
      </c>
      <c r="C582" s="104" t="s">
        <v>923</v>
      </c>
      <c r="D582" s="105" t="s">
        <v>2581</v>
      </c>
      <c r="E582" s="106">
        <v>42614</v>
      </c>
      <c r="F582" s="106">
        <v>45291</v>
      </c>
      <c r="G582" s="107" t="s">
        <v>3532</v>
      </c>
    </row>
    <row r="583" spans="1:7" ht="15" customHeight="1" x14ac:dyDescent="0.25">
      <c r="A583" s="103" t="s">
        <v>1120</v>
      </c>
      <c r="B583" s="104" t="s">
        <v>2557</v>
      </c>
      <c r="C583" s="104" t="s">
        <v>2558</v>
      </c>
      <c r="D583" s="105" t="s">
        <v>2582</v>
      </c>
      <c r="E583" s="106">
        <v>42614</v>
      </c>
      <c r="F583" s="106">
        <v>45291</v>
      </c>
      <c r="G583" s="107" t="s">
        <v>3532</v>
      </c>
    </row>
    <row r="584" spans="1:7" ht="15" customHeight="1" x14ac:dyDescent="0.25">
      <c r="A584" s="103" t="s">
        <v>1121</v>
      </c>
      <c r="B584" s="104" t="s">
        <v>1086</v>
      </c>
      <c r="C584" s="104" t="s">
        <v>2558</v>
      </c>
      <c r="D584" s="105" t="s">
        <v>2582</v>
      </c>
      <c r="E584" s="106">
        <v>42614</v>
      </c>
      <c r="F584" s="106">
        <v>45291</v>
      </c>
      <c r="G584" s="107" t="s">
        <v>3532</v>
      </c>
    </row>
    <row r="585" spans="1:7" ht="15" customHeight="1" x14ac:dyDescent="0.25">
      <c r="A585" s="103" t="s">
        <v>1122</v>
      </c>
      <c r="B585" s="104" t="s">
        <v>1088</v>
      </c>
      <c r="C585" s="104" t="s">
        <v>2560</v>
      </c>
      <c r="D585" s="105" t="s">
        <v>2583</v>
      </c>
      <c r="E585" s="106">
        <v>42614</v>
      </c>
      <c r="F585" s="106">
        <v>45291</v>
      </c>
      <c r="G585" s="107" t="s">
        <v>3532</v>
      </c>
    </row>
    <row r="586" spans="1:7" ht="15" customHeight="1" x14ac:dyDescent="0.25">
      <c r="A586" s="103" t="s">
        <v>1123</v>
      </c>
      <c r="B586" s="104" t="s">
        <v>1090</v>
      </c>
      <c r="C586" s="104" t="s">
        <v>2560</v>
      </c>
      <c r="D586" s="105" t="s">
        <v>2584</v>
      </c>
      <c r="E586" s="106">
        <v>42614</v>
      </c>
      <c r="F586" s="106">
        <v>45291</v>
      </c>
      <c r="G586" s="107" t="s">
        <v>3532</v>
      </c>
    </row>
    <row r="587" spans="1:7" ht="15" customHeight="1" x14ac:dyDescent="0.25">
      <c r="A587" s="103" t="s">
        <v>1124</v>
      </c>
      <c r="B587" s="104" t="s">
        <v>1092</v>
      </c>
      <c r="C587" s="104" t="s">
        <v>2560</v>
      </c>
      <c r="D587" s="105" t="s">
        <v>2583</v>
      </c>
      <c r="E587" s="106">
        <v>42614</v>
      </c>
      <c r="F587" s="106">
        <v>45291</v>
      </c>
      <c r="G587" s="107" t="s">
        <v>3532</v>
      </c>
    </row>
    <row r="588" spans="1:7" ht="15" customHeight="1" x14ac:dyDescent="0.25">
      <c r="A588" s="103" t="s">
        <v>1125</v>
      </c>
      <c r="B588" s="104" t="s">
        <v>1094</v>
      </c>
      <c r="C588" s="104" t="s">
        <v>2560</v>
      </c>
      <c r="D588" s="105" t="s">
        <v>2584</v>
      </c>
      <c r="E588" s="106">
        <v>42614</v>
      </c>
      <c r="F588" s="106">
        <v>45291</v>
      </c>
      <c r="G588" s="107" t="s">
        <v>3532</v>
      </c>
    </row>
    <row r="589" spans="1:7" ht="15" customHeight="1" x14ac:dyDescent="0.25">
      <c r="A589" s="103" t="s">
        <v>1126</v>
      </c>
      <c r="B589" s="104" t="s">
        <v>2563</v>
      </c>
      <c r="C589" s="104" t="s">
        <v>2564</v>
      </c>
      <c r="D589" s="105" t="s">
        <v>2585</v>
      </c>
      <c r="E589" s="106">
        <v>42614</v>
      </c>
      <c r="F589" s="106">
        <v>45291</v>
      </c>
      <c r="G589" s="107" t="s">
        <v>3532</v>
      </c>
    </row>
    <row r="590" spans="1:7" ht="15" customHeight="1" x14ac:dyDescent="0.25">
      <c r="A590" s="103" t="s">
        <v>1127</v>
      </c>
      <c r="B590" s="104" t="s">
        <v>1097</v>
      </c>
      <c r="C590" s="104" t="s">
        <v>2564</v>
      </c>
      <c r="D590" s="105" t="s">
        <v>2585</v>
      </c>
      <c r="E590" s="106">
        <v>42614</v>
      </c>
      <c r="F590" s="106">
        <v>45291</v>
      </c>
      <c r="G590" s="107" t="s">
        <v>3532</v>
      </c>
    </row>
    <row r="591" spans="1:7" ht="15" customHeight="1" x14ac:dyDescent="0.25">
      <c r="A591" s="103" t="s">
        <v>1128</v>
      </c>
      <c r="B591" s="104" t="s">
        <v>1099</v>
      </c>
      <c r="C591" s="104" t="s">
        <v>2566</v>
      </c>
      <c r="D591" s="105" t="s">
        <v>2586</v>
      </c>
      <c r="E591" s="106">
        <v>42614</v>
      </c>
      <c r="F591" s="106">
        <v>45291</v>
      </c>
      <c r="G591" s="107" t="s">
        <v>3532</v>
      </c>
    </row>
    <row r="592" spans="1:7" ht="15" customHeight="1" x14ac:dyDescent="0.25">
      <c r="A592" s="103" t="s">
        <v>1129</v>
      </c>
      <c r="B592" s="104" t="s">
        <v>1101</v>
      </c>
      <c r="C592" s="104" t="s">
        <v>2566</v>
      </c>
      <c r="D592" s="105" t="s">
        <v>2587</v>
      </c>
      <c r="E592" s="106">
        <v>42614</v>
      </c>
      <c r="F592" s="106">
        <v>45291</v>
      </c>
      <c r="G592" s="107" t="s">
        <v>3532</v>
      </c>
    </row>
    <row r="593" spans="1:7" ht="15" customHeight="1" x14ac:dyDescent="0.25">
      <c r="A593" s="103" t="s">
        <v>1130</v>
      </c>
      <c r="B593" s="104" t="s">
        <v>1103</v>
      </c>
      <c r="C593" s="104" t="s">
        <v>2566</v>
      </c>
      <c r="D593" s="105" t="s">
        <v>2586</v>
      </c>
      <c r="E593" s="106">
        <v>42614</v>
      </c>
      <c r="F593" s="106">
        <v>45291</v>
      </c>
      <c r="G593" s="107" t="s">
        <v>3532</v>
      </c>
    </row>
    <row r="594" spans="1:7" ht="15" customHeight="1" x14ac:dyDescent="0.25">
      <c r="A594" s="103" t="s">
        <v>1131</v>
      </c>
      <c r="B594" s="104" t="s">
        <v>1105</v>
      </c>
      <c r="C594" s="104" t="s">
        <v>2566</v>
      </c>
      <c r="D594" s="105" t="s">
        <v>2587</v>
      </c>
      <c r="E594" s="106">
        <v>42614</v>
      </c>
      <c r="F594" s="106">
        <v>45291</v>
      </c>
      <c r="G594" s="107" t="s">
        <v>3532</v>
      </c>
    </row>
    <row r="595" spans="1:7" ht="15" customHeight="1" x14ac:dyDescent="0.25">
      <c r="A595" s="103" t="s">
        <v>1132</v>
      </c>
      <c r="B595" s="104" t="s">
        <v>2569</v>
      </c>
      <c r="C595" s="104" t="s">
        <v>2570</v>
      </c>
      <c r="D595" s="105" t="s">
        <v>2588</v>
      </c>
      <c r="E595" s="106">
        <v>42614</v>
      </c>
      <c r="F595" s="106">
        <v>45291</v>
      </c>
      <c r="G595" s="107" t="s">
        <v>3532</v>
      </c>
    </row>
    <row r="596" spans="1:7" ht="15" customHeight="1" x14ac:dyDescent="0.25">
      <c r="A596" s="103" t="s">
        <v>1133</v>
      </c>
      <c r="B596" s="104" t="s">
        <v>1108</v>
      </c>
      <c r="C596" s="104" t="s">
        <v>2570</v>
      </c>
      <c r="D596" s="105" t="s">
        <v>2588</v>
      </c>
      <c r="E596" s="106">
        <v>42614</v>
      </c>
      <c r="F596" s="106">
        <v>45291</v>
      </c>
      <c r="G596" s="107" t="s">
        <v>3532</v>
      </c>
    </row>
    <row r="597" spans="1:7" ht="15" customHeight="1" x14ac:dyDescent="0.25">
      <c r="A597" s="103" t="s">
        <v>1134</v>
      </c>
      <c r="B597" s="104" t="s">
        <v>2572</v>
      </c>
      <c r="C597" s="104" t="s">
        <v>2573</v>
      </c>
      <c r="D597" s="105" t="s">
        <v>2589</v>
      </c>
      <c r="E597" s="106">
        <v>42614</v>
      </c>
      <c r="F597" s="106">
        <v>45291</v>
      </c>
      <c r="G597" s="107" t="s">
        <v>3532</v>
      </c>
    </row>
    <row r="598" spans="1:7" ht="15" customHeight="1" x14ac:dyDescent="0.25">
      <c r="A598" s="103" t="s">
        <v>1135</v>
      </c>
      <c r="B598" s="104" t="s">
        <v>1111</v>
      </c>
      <c r="C598" s="104" t="s">
        <v>2573</v>
      </c>
      <c r="D598" s="105" t="s">
        <v>2589</v>
      </c>
      <c r="E598" s="106">
        <v>42614</v>
      </c>
      <c r="F598" s="106">
        <v>45291</v>
      </c>
      <c r="G598" s="107" t="s">
        <v>3532</v>
      </c>
    </row>
    <row r="599" spans="1:7" ht="15" customHeight="1" x14ac:dyDescent="0.25">
      <c r="A599" s="103" t="s">
        <v>1136</v>
      </c>
      <c r="B599" s="104" t="s">
        <v>2575</v>
      </c>
      <c r="C599" s="104" t="s">
        <v>2576</v>
      </c>
      <c r="D599" s="105" t="s">
        <v>2590</v>
      </c>
      <c r="E599" s="106">
        <v>42614</v>
      </c>
      <c r="F599" s="106">
        <v>45291</v>
      </c>
      <c r="G599" s="107" t="s">
        <v>3532</v>
      </c>
    </row>
    <row r="600" spans="1:7" ht="15" customHeight="1" x14ac:dyDescent="0.25">
      <c r="A600" s="103" t="s">
        <v>1137</v>
      </c>
      <c r="B600" s="104" t="s">
        <v>1114</v>
      </c>
      <c r="C600" s="104" t="s">
        <v>2576</v>
      </c>
      <c r="D600" s="105" t="s">
        <v>2590</v>
      </c>
      <c r="E600" s="106">
        <v>42614</v>
      </c>
      <c r="F600" s="106">
        <v>45291</v>
      </c>
      <c r="G600" s="107" t="s">
        <v>3532</v>
      </c>
    </row>
    <row r="601" spans="1:7" ht="15" customHeight="1" x14ac:dyDescent="0.25">
      <c r="A601" s="103" t="s">
        <v>1138</v>
      </c>
      <c r="B601" s="104" t="s">
        <v>923</v>
      </c>
      <c r="C601" s="104" t="s">
        <v>923</v>
      </c>
      <c r="D601" s="105" t="s">
        <v>2591</v>
      </c>
      <c r="E601" s="106">
        <v>42614</v>
      </c>
      <c r="F601" s="106">
        <v>45291</v>
      </c>
      <c r="G601" s="107" t="s">
        <v>3532</v>
      </c>
    </row>
    <row r="602" spans="1:7" ht="15" customHeight="1" x14ac:dyDescent="0.25">
      <c r="A602" s="103" t="s">
        <v>1139</v>
      </c>
      <c r="B602" s="104" t="s">
        <v>789</v>
      </c>
      <c r="C602" s="104" t="s">
        <v>923</v>
      </c>
      <c r="D602" s="105" t="s">
        <v>2591</v>
      </c>
      <c r="E602" s="106">
        <v>42614</v>
      </c>
      <c r="F602" s="106">
        <v>45291</v>
      </c>
      <c r="G602" s="107" t="s">
        <v>3532</v>
      </c>
    </row>
    <row r="603" spans="1:7" ht="15" customHeight="1" x14ac:dyDescent="0.25">
      <c r="A603" s="103" t="s">
        <v>1140</v>
      </c>
      <c r="B603" s="104" t="s">
        <v>1259</v>
      </c>
      <c r="C603" s="104" t="s">
        <v>1259</v>
      </c>
      <c r="D603" s="105" t="s">
        <v>2592</v>
      </c>
      <c r="E603" s="106">
        <v>42614</v>
      </c>
      <c r="F603" s="106">
        <v>45291</v>
      </c>
      <c r="G603" s="107" t="s">
        <v>3532</v>
      </c>
    </row>
    <row r="604" spans="1:7" ht="15" customHeight="1" x14ac:dyDescent="0.25">
      <c r="A604" s="103" t="s">
        <v>1141</v>
      </c>
      <c r="B604" s="104" t="s">
        <v>1083</v>
      </c>
      <c r="C604" s="104" t="s">
        <v>1259</v>
      </c>
      <c r="D604" s="105" t="s">
        <v>2592</v>
      </c>
      <c r="E604" s="106">
        <v>42614</v>
      </c>
      <c r="F604" s="106">
        <v>45291</v>
      </c>
      <c r="G604" s="107" t="s">
        <v>3532</v>
      </c>
    </row>
    <row r="605" spans="1:7" ht="15" customHeight="1" x14ac:dyDescent="0.25">
      <c r="A605" s="103" t="s">
        <v>1142</v>
      </c>
      <c r="B605" s="104" t="s">
        <v>2593</v>
      </c>
      <c r="C605" s="104" t="s">
        <v>2594</v>
      </c>
      <c r="D605" s="105" t="s">
        <v>2595</v>
      </c>
      <c r="E605" s="106">
        <v>42614</v>
      </c>
      <c r="F605" s="106">
        <v>45291</v>
      </c>
      <c r="G605" s="107" t="s">
        <v>3532</v>
      </c>
    </row>
    <row r="606" spans="1:7" ht="15" customHeight="1" x14ac:dyDescent="0.25">
      <c r="A606" s="103" t="s">
        <v>1143</v>
      </c>
      <c r="B606" s="104" t="s">
        <v>1144</v>
      </c>
      <c r="C606" s="104" t="s">
        <v>2594</v>
      </c>
      <c r="D606" s="105" t="s">
        <v>2595</v>
      </c>
      <c r="E606" s="106">
        <v>42614</v>
      </c>
      <c r="F606" s="106">
        <v>45291</v>
      </c>
      <c r="G606" s="107" t="s">
        <v>3532</v>
      </c>
    </row>
    <row r="607" spans="1:7" ht="15" customHeight="1" x14ac:dyDescent="0.25">
      <c r="A607" s="103" t="s">
        <v>1145</v>
      </c>
      <c r="B607" s="104" t="s">
        <v>2596</v>
      </c>
      <c r="C607" s="104" t="s">
        <v>2596</v>
      </c>
      <c r="D607" s="105" t="s">
        <v>2597</v>
      </c>
      <c r="E607" s="106">
        <v>42614</v>
      </c>
      <c r="F607" s="106">
        <v>45291</v>
      </c>
      <c r="G607" s="107" t="s">
        <v>3532</v>
      </c>
    </row>
    <row r="608" spans="1:7" ht="15" customHeight="1" x14ac:dyDescent="0.25">
      <c r="A608" s="103" t="s">
        <v>1146</v>
      </c>
      <c r="B608" s="104" t="s">
        <v>1147</v>
      </c>
      <c r="C608" s="104" t="s">
        <v>2596</v>
      </c>
      <c r="D608" s="105" t="s">
        <v>2597</v>
      </c>
      <c r="E608" s="106">
        <v>42614</v>
      </c>
      <c r="F608" s="106">
        <v>45291</v>
      </c>
      <c r="G608" s="107" t="s">
        <v>3532</v>
      </c>
    </row>
    <row r="609" spans="1:7" ht="15" customHeight="1" x14ac:dyDescent="0.25">
      <c r="A609" s="103" t="s">
        <v>1148</v>
      </c>
      <c r="B609" s="104" t="s">
        <v>2598</v>
      </c>
      <c r="C609" s="104" t="s">
        <v>2599</v>
      </c>
      <c r="D609" s="105" t="s">
        <v>2600</v>
      </c>
      <c r="E609" s="106">
        <v>42614</v>
      </c>
      <c r="F609" s="106">
        <v>45291</v>
      </c>
      <c r="G609" s="107" t="s">
        <v>3532</v>
      </c>
    </row>
    <row r="610" spans="1:7" ht="15" customHeight="1" x14ac:dyDescent="0.25">
      <c r="A610" s="103" t="s">
        <v>1149</v>
      </c>
      <c r="B610" s="104" t="s">
        <v>1150</v>
      </c>
      <c r="C610" s="104" t="s">
        <v>2599</v>
      </c>
      <c r="D610" s="105" t="s">
        <v>2600</v>
      </c>
      <c r="E610" s="106">
        <v>42614</v>
      </c>
      <c r="F610" s="106">
        <v>45291</v>
      </c>
      <c r="G610" s="107" t="s">
        <v>3532</v>
      </c>
    </row>
    <row r="611" spans="1:7" ht="15" customHeight="1" x14ac:dyDescent="0.25">
      <c r="A611" s="103" t="s">
        <v>1151</v>
      </c>
      <c r="B611" s="104" t="s">
        <v>2601</v>
      </c>
      <c r="C611" s="104" t="s">
        <v>2602</v>
      </c>
      <c r="D611" s="105" t="s">
        <v>2603</v>
      </c>
      <c r="E611" s="106">
        <v>42614</v>
      </c>
      <c r="F611" s="106">
        <v>45291</v>
      </c>
      <c r="G611" s="107" t="s">
        <v>3532</v>
      </c>
    </row>
    <row r="612" spans="1:7" ht="15" customHeight="1" x14ac:dyDescent="0.25">
      <c r="A612" s="103" t="s">
        <v>1152</v>
      </c>
      <c r="B612" s="104" t="s">
        <v>1153</v>
      </c>
      <c r="C612" s="104" t="s">
        <v>2602</v>
      </c>
      <c r="D612" s="105" t="s">
        <v>2603</v>
      </c>
      <c r="E612" s="106">
        <v>42614</v>
      </c>
      <c r="F612" s="106">
        <v>45291</v>
      </c>
      <c r="G612" s="107" t="s">
        <v>3532</v>
      </c>
    </row>
    <row r="613" spans="1:7" ht="15" customHeight="1" x14ac:dyDescent="0.25">
      <c r="A613" s="103" t="s">
        <v>1154</v>
      </c>
      <c r="B613" s="104" t="s">
        <v>2604</v>
      </c>
      <c r="C613" s="104" t="s">
        <v>2605</v>
      </c>
      <c r="D613" s="105" t="s">
        <v>2606</v>
      </c>
      <c r="E613" s="106">
        <v>42614</v>
      </c>
      <c r="F613" s="106">
        <v>45291</v>
      </c>
      <c r="G613" s="107" t="s">
        <v>3532</v>
      </c>
    </row>
    <row r="614" spans="1:7" ht="15" customHeight="1" x14ac:dyDescent="0.25">
      <c r="A614" s="103" t="s">
        <v>1155</v>
      </c>
      <c r="B614" s="104" t="s">
        <v>1156</v>
      </c>
      <c r="C614" s="104" t="s">
        <v>2605</v>
      </c>
      <c r="D614" s="105" t="s">
        <v>2606</v>
      </c>
      <c r="E614" s="106">
        <v>42614</v>
      </c>
      <c r="F614" s="106">
        <v>45291</v>
      </c>
      <c r="G614" s="107" t="s">
        <v>3532</v>
      </c>
    </row>
    <row r="615" spans="1:7" ht="15" customHeight="1" x14ac:dyDescent="0.25">
      <c r="A615" s="103" t="s">
        <v>1157</v>
      </c>
      <c r="B615" s="104" t="s">
        <v>2607</v>
      </c>
      <c r="C615" s="104" t="s">
        <v>2608</v>
      </c>
      <c r="D615" s="105" t="s">
        <v>2609</v>
      </c>
      <c r="E615" s="106">
        <v>42614</v>
      </c>
      <c r="F615" s="106">
        <v>45291</v>
      </c>
      <c r="G615" s="107" t="s">
        <v>3532</v>
      </c>
    </row>
    <row r="616" spans="1:7" ht="15" customHeight="1" x14ac:dyDescent="0.25">
      <c r="A616" s="103" t="s">
        <v>1158</v>
      </c>
      <c r="B616" s="104" t="s">
        <v>1159</v>
      </c>
      <c r="C616" s="104" t="s">
        <v>2608</v>
      </c>
      <c r="D616" s="105" t="s">
        <v>2609</v>
      </c>
      <c r="E616" s="106">
        <v>42614</v>
      </c>
      <c r="F616" s="106">
        <v>45291</v>
      </c>
      <c r="G616" s="107" t="s">
        <v>3532</v>
      </c>
    </row>
    <row r="617" spans="1:7" ht="15" customHeight="1" x14ac:dyDescent="0.25">
      <c r="A617" s="103" t="s">
        <v>1167</v>
      </c>
      <c r="B617" s="104" t="s">
        <v>2572</v>
      </c>
      <c r="C617" s="104" t="s">
        <v>2573</v>
      </c>
      <c r="D617" s="105" t="s">
        <v>2614</v>
      </c>
      <c r="E617" s="106">
        <v>42614</v>
      </c>
      <c r="F617" s="106">
        <v>45291</v>
      </c>
      <c r="G617" s="107" t="s">
        <v>3532</v>
      </c>
    </row>
    <row r="618" spans="1:7" ht="15" customHeight="1" x14ac:dyDescent="0.25">
      <c r="A618" s="103" t="s">
        <v>1168</v>
      </c>
      <c r="B618" s="104" t="s">
        <v>1111</v>
      </c>
      <c r="C618" s="104" t="s">
        <v>2573</v>
      </c>
      <c r="D618" s="105" t="s">
        <v>2614</v>
      </c>
      <c r="E618" s="106">
        <v>42614</v>
      </c>
      <c r="F618" s="106">
        <v>45291</v>
      </c>
      <c r="G618" s="107" t="s">
        <v>3532</v>
      </c>
    </row>
    <row r="619" spans="1:7" ht="15" customHeight="1" x14ac:dyDescent="0.25">
      <c r="A619" s="103" t="s">
        <v>1169</v>
      </c>
      <c r="B619" s="104" t="s">
        <v>2615</v>
      </c>
      <c r="C619" s="104" t="s">
        <v>2616</v>
      </c>
      <c r="D619" s="105" t="s">
        <v>2617</v>
      </c>
      <c r="E619" s="106">
        <v>42614</v>
      </c>
      <c r="F619" s="106">
        <v>45291</v>
      </c>
      <c r="G619" s="107" t="s">
        <v>3532</v>
      </c>
    </row>
    <row r="620" spans="1:7" ht="15" customHeight="1" x14ac:dyDescent="0.25">
      <c r="A620" s="103" t="s">
        <v>1170</v>
      </c>
      <c r="B620" s="104" t="s">
        <v>1171</v>
      </c>
      <c r="C620" s="104" t="s">
        <v>2616</v>
      </c>
      <c r="D620" s="105" t="s">
        <v>2617</v>
      </c>
      <c r="E620" s="106">
        <v>42614</v>
      </c>
      <c r="F620" s="106">
        <v>45291</v>
      </c>
      <c r="G620" s="107" t="s">
        <v>3532</v>
      </c>
    </row>
    <row r="621" spans="1:7" ht="15" customHeight="1" x14ac:dyDescent="0.25">
      <c r="A621" s="103" t="s">
        <v>1172</v>
      </c>
      <c r="B621" s="104" t="s">
        <v>2618</v>
      </c>
      <c r="C621" s="104" t="s">
        <v>2619</v>
      </c>
      <c r="D621" s="105" t="s">
        <v>2620</v>
      </c>
      <c r="E621" s="106">
        <v>42614</v>
      </c>
      <c r="F621" s="106">
        <v>45291</v>
      </c>
      <c r="G621" s="107" t="s">
        <v>3532</v>
      </c>
    </row>
    <row r="622" spans="1:7" ht="15" customHeight="1" x14ac:dyDescent="0.25">
      <c r="A622" s="103" t="s">
        <v>1173</v>
      </c>
      <c r="B622" s="104" t="s">
        <v>1174</v>
      </c>
      <c r="C622" s="104" t="s">
        <v>2619</v>
      </c>
      <c r="D622" s="105" t="s">
        <v>2620</v>
      </c>
      <c r="E622" s="106">
        <v>42614</v>
      </c>
      <c r="F622" s="106">
        <v>45291</v>
      </c>
      <c r="G622" s="107" t="s">
        <v>3532</v>
      </c>
    </row>
    <row r="623" spans="1:7" ht="15" customHeight="1" x14ac:dyDescent="0.25">
      <c r="A623" s="103" t="s">
        <v>1175</v>
      </c>
      <c r="B623" s="104" t="s">
        <v>2604</v>
      </c>
      <c r="C623" s="104" t="s">
        <v>2605</v>
      </c>
      <c r="D623" s="105" t="s">
        <v>2621</v>
      </c>
      <c r="E623" s="106">
        <v>42614</v>
      </c>
      <c r="F623" s="106">
        <v>45291</v>
      </c>
      <c r="G623" s="107" t="s">
        <v>3532</v>
      </c>
    </row>
    <row r="624" spans="1:7" ht="15" customHeight="1" x14ac:dyDescent="0.25">
      <c r="A624" s="103" t="s">
        <v>1176</v>
      </c>
      <c r="B624" s="104" t="s">
        <v>1156</v>
      </c>
      <c r="C624" s="104" t="s">
        <v>2605</v>
      </c>
      <c r="D624" s="105" t="s">
        <v>2621</v>
      </c>
      <c r="E624" s="106">
        <v>42614</v>
      </c>
      <c r="F624" s="106">
        <v>45291</v>
      </c>
      <c r="G624" s="107" t="s">
        <v>3532</v>
      </c>
    </row>
    <row r="625" spans="1:7" ht="15" customHeight="1" x14ac:dyDescent="0.25">
      <c r="A625" s="103" t="s">
        <v>1177</v>
      </c>
      <c r="B625" s="104" t="s">
        <v>2607</v>
      </c>
      <c r="C625" s="104" t="s">
        <v>2608</v>
      </c>
      <c r="D625" s="105" t="s">
        <v>2622</v>
      </c>
      <c r="E625" s="106">
        <v>42614</v>
      </c>
      <c r="F625" s="106">
        <v>45291</v>
      </c>
      <c r="G625" s="107" t="s">
        <v>3532</v>
      </c>
    </row>
    <row r="626" spans="1:7" ht="15" customHeight="1" x14ac:dyDescent="0.25">
      <c r="A626" s="103" t="s">
        <v>1178</v>
      </c>
      <c r="B626" s="104" t="s">
        <v>1159</v>
      </c>
      <c r="C626" s="104" t="s">
        <v>2608</v>
      </c>
      <c r="D626" s="105" t="s">
        <v>2622</v>
      </c>
      <c r="E626" s="106">
        <v>42614</v>
      </c>
      <c r="F626" s="106">
        <v>45291</v>
      </c>
      <c r="G626" s="107" t="s">
        <v>3532</v>
      </c>
    </row>
    <row r="627" spans="1:7" ht="15" customHeight="1" x14ac:dyDescent="0.25">
      <c r="A627" s="103" t="s">
        <v>1179</v>
      </c>
      <c r="B627" s="104" t="s">
        <v>1180</v>
      </c>
      <c r="C627" s="104" t="s">
        <v>2623</v>
      </c>
      <c r="D627" s="105" t="s">
        <v>2624</v>
      </c>
      <c r="E627" s="106">
        <v>42614</v>
      </c>
      <c r="F627" s="106">
        <v>45291</v>
      </c>
      <c r="G627" s="107" t="s">
        <v>3532</v>
      </c>
    </row>
    <row r="628" spans="1:7" ht="15" customHeight="1" x14ac:dyDescent="0.25">
      <c r="A628" s="103" t="s">
        <v>1181</v>
      </c>
      <c r="B628" s="104" t="s">
        <v>2625</v>
      </c>
      <c r="C628" s="104" t="s">
        <v>2623</v>
      </c>
      <c r="D628" s="105" t="s">
        <v>2624</v>
      </c>
      <c r="E628" s="106">
        <v>42614</v>
      </c>
      <c r="F628" s="106">
        <v>45291</v>
      </c>
      <c r="G628" s="107" t="s">
        <v>3532</v>
      </c>
    </row>
    <row r="629" spans="1:7" ht="15" customHeight="1" x14ac:dyDescent="0.25">
      <c r="A629" s="103" t="s">
        <v>1182</v>
      </c>
      <c r="B629" s="104" t="s">
        <v>923</v>
      </c>
      <c r="C629" s="104" t="s">
        <v>923</v>
      </c>
      <c r="D629" s="105" t="s">
        <v>2626</v>
      </c>
      <c r="E629" s="106">
        <v>42614</v>
      </c>
      <c r="F629" s="106">
        <v>45291</v>
      </c>
      <c r="G629" s="107" t="s">
        <v>3532</v>
      </c>
    </row>
    <row r="630" spans="1:7" ht="15" customHeight="1" x14ac:dyDescent="0.25">
      <c r="A630" s="103" t="s">
        <v>1183</v>
      </c>
      <c r="B630" s="104" t="s">
        <v>789</v>
      </c>
      <c r="C630" s="104" t="s">
        <v>923</v>
      </c>
      <c r="D630" s="105" t="s">
        <v>2626</v>
      </c>
      <c r="E630" s="106">
        <v>42614</v>
      </c>
      <c r="F630" s="106">
        <v>45291</v>
      </c>
      <c r="G630" s="107" t="s">
        <v>3532</v>
      </c>
    </row>
    <row r="631" spans="1:7" ht="15" customHeight="1" x14ac:dyDescent="0.25">
      <c r="A631" s="103" t="s">
        <v>1184</v>
      </c>
      <c r="B631" s="104" t="s">
        <v>2247</v>
      </c>
      <c r="C631" s="104" t="s">
        <v>2248</v>
      </c>
      <c r="D631" s="105" t="s">
        <v>2627</v>
      </c>
      <c r="E631" s="106">
        <v>42614</v>
      </c>
      <c r="F631" s="106">
        <v>45291</v>
      </c>
      <c r="G631" s="107" t="s">
        <v>3532</v>
      </c>
    </row>
    <row r="632" spans="1:7" ht="15" customHeight="1" x14ac:dyDescent="0.25">
      <c r="A632" s="103" t="s">
        <v>1186</v>
      </c>
      <c r="B632" s="104" t="s">
        <v>2250</v>
      </c>
      <c r="C632" s="104" t="s">
        <v>2248</v>
      </c>
      <c r="D632" s="105" t="s">
        <v>2627</v>
      </c>
      <c r="E632" s="106">
        <v>42614</v>
      </c>
      <c r="F632" s="106">
        <v>45291</v>
      </c>
      <c r="G632" s="107" t="s">
        <v>3532</v>
      </c>
    </row>
    <row r="633" spans="1:7" ht="15" customHeight="1" x14ac:dyDescent="0.25">
      <c r="A633" s="103" t="s">
        <v>1190</v>
      </c>
      <c r="B633" s="104" t="s">
        <v>2630</v>
      </c>
      <c r="C633" s="104" t="s">
        <v>2631</v>
      </c>
      <c r="D633" s="105" t="s">
        <v>2632</v>
      </c>
      <c r="E633" s="106">
        <v>42614</v>
      </c>
      <c r="F633" s="106">
        <v>45291</v>
      </c>
      <c r="G633" s="107" t="s">
        <v>3532</v>
      </c>
    </row>
    <row r="634" spans="1:7" ht="15" customHeight="1" x14ac:dyDescent="0.25">
      <c r="A634" s="103" t="s">
        <v>1191</v>
      </c>
      <c r="B634" s="104" t="s">
        <v>1192</v>
      </c>
      <c r="C634" s="104" t="s">
        <v>2631</v>
      </c>
      <c r="D634" s="105" t="s">
        <v>2632</v>
      </c>
      <c r="E634" s="106">
        <v>42614</v>
      </c>
      <c r="F634" s="106">
        <v>45291</v>
      </c>
      <c r="G634" s="107" t="s">
        <v>3532</v>
      </c>
    </row>
    <row r="635" spans="1:7" ht="15" customHeight="1" x14ac:dyDescent="0.25">
      <c r="A635" s="103" t="s">
        <v>1193</v>
      </c>
      <c r="B635" s="104" t="s">
        <v>2633</v>
      </c>
      <c r="C635" s="104" t="s">
        <v>2634</v>
      </c>
      <c r="D635" s="105" t="s">
        <v>2635</v>
      </c>
      <c r="E635" s="106">
        <v>42614</v>
      </c>
      <c r="F635" s="106">
        <v>45291</v>
      </c>
      <c r="G635" s="107" t="s">
        <v>3532</v>
      </c>
    </row>
    <row r="636" spans="1:7" ht="15" customHeight="1" x14ac:dyDescent="0.25">
      <c r="A636" s="103" t="s">
        <v>1194</v>
      </c>
      <c r="B636" s="104" t="s">
        <v>1195</v>
      </c>
      <c r="C636" s="104" t="s">
        <v>2634</v>
      </c>
      <c r="D636" s="105" t="s">
        <v>2635</v>
      </c>
      <c r="E636" s="106">
        <v>42614</v>
      </c>
      <c r="F636" s="106">
        <v>45291</v>
      </c>
      <c r="G636" s="107" t="s">
        <v>3532</v>
      </c>
    </row>
    <row r="637" spans="1:7" ht="15" customHeight="1" x14ac:dyDescent="0.25">
      <c r="A637" s="103" t="s">
        <v>1196</v>
      </c>
      <c r="B637" s="104" t="s">
        <v>2636</v>
      </c>
      <c r="C637" s="104" t="s">
        <v>2637</v>
      </c>
      <c r="D637" s="105" t="s">
        <v>2638</v>
      </c>
      <c r="E637" s="106">
        <v>42614</v>
      </c>
      <c r="F637" s="106">
        <v>45291</v>
      </c>
      <c r="G637" s="107" t="s">
        <v>3532</v>
      </c>
    </row>
    <row r="638" spans="1:7" ht="15" customHeight="1" x14ac:dyDescent="0.25">
      <c r="A638" s="103" t="s">
        <v>1197</v>
      </c>
      <c r="B638" s="104" t="s">
        <v>2639</v>
      </c>
      <c r="C638" s="104" t="s">
        <v>2637</v>
      </c>
      <c r="D638" s="105" t="s">
        <v>2638</v>
      </c>
      <c r="E638" s="106">
        <v>42614</v>
      </c>
      <c r="F638" s="106">
        <v>45291</v>
      </c>
      <c r="G638" s="107" t="s">
        <v>3532</v>
      </c>
    </row>
    <row r="639" spans="1:7" ht="15" customHeight="1" x14ac:dyDescent="0.25">
      <c r="A639" s="103" t="s">
        <v>1198</v>
      </c>
      <c r="B639" s="104" t="s">
        <v>1199</v>
      </c>
      <c r="C639" s="104" t="s">
        <v>2640</v>
      </c>
      <c r="D639" s="105" t="s">
        <v>2641</v>
      </c>
      <c r="E639" s="106">
        <v>42614</v>
      </c>
      <c r="F639" s="106">
        <v>45291</v>
      </c>
      <c r="G639" s="107" t="s">
        <v>3532</v>
      </c>
    </row>
    <row r="640" spans="1:7" ht="15" customHeight="1" x14ac:dyDescent="0.25">
      <c r="A640" s="103" t="s">
        <v>1200</v>
      </c>
      <c r="B640" s="104" t="s">
        <v>1201</v>
      </c>
      <c r="C640" s="104" t="s">
        <v>2640</v>
      </c>
      <c r="D640" s="105" t="s">
        <v>2641</v>
      </c>
      <c r="E640" s="106">
        <v>42614</v>
      </c>
      <c r="F640" s="106">
        <v>45291</v>
      </c>
      <c r="G640" s="107" t="s">
        <v>3532</v>
      </c>
    </row>
    <row r="641" spans="1:7" ht="15" customHeight="1" x14ac:dyDescent="0.25">
      <c r="A641" s="103" t="s">
        <v>1202</v>
      </c>
      <c r="B641" s="104" t="s">
        <v>1203</v>
      </c>
      <c r="C641" s="104" t="s">
        <v>1203</v>
      </c>
      <c r="D641" s="105" t="s">
        <v>2642</v>
      </c>
      <c r="E641" s="106">
        <v>42614</v>
      </c>
      <c r="F641" s="106">
        <v>45291</v>
      </c>
      <c r="G641" s="107" t="s">
        <v>3532</v>
      </c>
    </row>
    <row r="642" spans="1:7" ht="15" customHeight="1" x14ac:dyDescent="0.25">
      <c r="A642" s="103" t="s">
        <v>1204</v>
      </c>
      <c r="B642" s="104" t="s">
        <v>1205</v>
      </c>
      <c r="C642" s="104" t="s">
        <v>1203</v>
      </c>
      <c r="D642" s="105" t="s">
        <v>2642</v>
      </c>
      <c r="E642" s="106">
        <v>42614</v>
      </c>
      <c r="F642" s="106">
        <v>45291</v>
      </c>
      <c r="G642" s="107" t="s">
        <v>3532</v>
      </c>
    </row>
    <row r="643" spans="1:7" ht="15" customHeight="1" x14ac:dyDescent="0.25">
      <c r="A643" s="103" t="s">
        <v>1206</v>
      </c>
      <c r="B643" s="104" t="s">
        <v>1207</v>
      </c>
      <c r="C643" s="104" t="s">
        <v>2643</v>
      </c>
      <c r="D643" s="105" t="s">
        <v>2644</v>
      </c>
      <c r="E643" s="106">
        <v>42614</v>
      </c>
      <c r="F643" s="106">
        <v>45291</v>
      </c>
      <c r="G643" s="107" t="s">
        <v>3532</v>
      </c>
    </row>
    <row r="644" spans="1:7" ht="15" customHeight="1" x14ac:dyDescent="0.25">
      <c r="A644" s="103" t="s">
        <v>1208</v>
      </c>
      <c r="B644" s="104" t="s">
        <v>1209</v>
      </c>
      <c r="C644" s="104" t="s">
        <v>2643</v>
      </c>
      <c r="D644" s="105" t="s">
        <v>2644</v>
      </c>
      <c r="E644" s="106">
        <v>42614</v>
      </c>
      <c r="F644" s="106">
        <v>45291</v>
      </c>
      <c r="G644" s="107" t="s">
        <v>3532</v>
      </c>
    </row>
    <row r="645" spans="1:7" ht="15" customHeight="1" x14ac:dyDescent="0.25">
      <c r="A645" s="103" t="s">
        <v>1223</v>
      </c>
      <c r="B645" s="104" t="s">
        <v>2653</v>
      </c>
      <c r="C645" s="104" t="s">
        <v>2653</v>
      </c>
      <c r="D645" s="105" t="s">
        <v>2654</v>
      </c>
      <c r="E645" s="106">
        <v>42614</v>
      </c>
      <c r="F645" s="106">
        <v>45291</v>
      </c>
      <c r="G645" s="107" t="s">
        <v>3532</v>
      </c>
    </row>
    <row r="646" spans="1:7" ht="15" customHeight="1" x14ac:dyDescent="0.25">
      <c r="A646" s="103" t="s">
        <v>1224</v>
      </c>
      <c r="B646" s="104" t="s">
        <v>1225</v>
      </c>
      <c r="C646" s="104" t="s">
        <v>2653</v>
      </c>
      <c r="D646" s="105" t="s">
        <v>2654</v>
      </c>
      <c r="E646" s="106">
        <v>42614</v>
      </c>
      <c r="F646" s="106">
        <v>45291</v>
      </c>
      <c r="G646" s="107" t="s">
        <v>3532</v>
      </c>
    </row>
    <row r="647" spans="1:7" ht="15" customHeight="1" x14ac:dyDescent="0.25">
      <c r="A647" s="103" t="s">
        <v>1230</v>
      </c>
      <c r="B647" s="104" t="s">
        <v>2656</v>
      </c>
      <c r="C647" s="104" t="s">
        <v>2656</v>
      </c>
      <c r="D647" s="105" t="s">
        <v>2657</v>
      </c>
      <c r="E647" s="106">
        <v>42614</v>
      </c>
      <c r="F647" s="106">
        <v>45291</v>
      </c>
      <c r="G647" s="107" t="s">
        <v>3532</v>
      </c>
    </row>
    <row r="648" spans="1:7" ht="15" customHeight="1" x14ac:dyDescent="0.25">
      <c r="A648" s="103" t="s">
        <v>1231</v>
      </c>
      <c r="B648" s="104" t="s">
        <v>1232</v>
      </c>
      <c r="C648" s="104" t="s">
        <v>2656</v>
      </c>
      <c r="D648" s="105" t="s">
        <v>2657</v>
      </c>
      <c r="E648" s="106">
        <v>42614</v>
      </c>
      <c r="F648" s="106">
        <v>45291</v>
      </c>
      <c r="G648" s="107" t="s">
        <v>3532</v>
      </c>
    </row>
    <row r="649" spans="1:7" ht="15" customHeight="1" x14ac:dyDescent="0.25">
      <c r="A649" s="103" t="s">
        <v>1238</v>
      </c>
      <c r="B649" s="104" t="s">
        <v>2339</v>
      </c>
      <c r="C649" s="104" t="s">
        <v>2339</v>
      </c>
      <c r="D649" s="105" t="s">
        <v>2663</v>
      </c>
      <c r="E649" s="106">
        <v>42614</v>
      </c>
      <c r="F649" s="106">
        <v>45291</v>
      </c>
      <c r="G649" s="107" t="s">
        <v>3532</v>
      </c>
    </row>
    <row r="650" spans="1:7" ht="15" customHeight="1" x14ac:dyDescent="0.25">
      <c r="A650" s="103" t="s">
        <v>1239</v>
      </c>
      <c r="B650" s="104" t="s">
        <v>814</v>
      </c>
      <c r="C650" s="104" t="s">
        <v>2339</v>
      </c>
      <c r="D650" s="105" t="s">
        <v>2663</v>
      </c>
      <c r="E650" s="106">
        <v>42614</v>
      </c>
      <c r="F650" s="106">
        <v>45291</v>
      </c>
      <c r="G650" s="107" t="s">
        <v>3532</v>
      </c>
    </row>
    <row r="651" spans="1:7" ht="15" customHeight="1" x14ac:dyDescent="0.25">
      <c r="A651" s="103" t="s">
        <v>1240</v>
      </c>
      <c r="B651" s="104" t="s">
        <v>2664</v>
      </c>
      <c r="C651" s="104" t="s">
        <v>2665</v>
      </c>
      <c r="D651" s="105" t="s">
        <v>2666</v>
      </c>
      <c r="E651" s="106">
        <v>42614</v>
      </c>
      <c r="F651" s="106">
        <v>45291</v>
      </c>
      <c r="G651" s="107" t="s">
        <v>3532</v>
      </c>
    </row>
    <row r="652" spans="1:7" ht="15" customHeight="1" x14ac:dyDescent="0.25">
      <c r="A652" s="103" t="s">
        <v>1241</v>
      </c>
      <c r="B652" s="104" t="s">
        <v>2667</v>
      </c>
      <c r="C652" s="104" t="s">
        <v>2665</v>
      </c>
      <c r="D652" s="105" t="s">
        <v>2666</v>
      </c>
      <c r="E652" s="106">
        <v>42614</v>
      </c>
      <c r="F652" s="106">
        <v>45291</v>
      </c>
      <c r="G652" s="107" t="s">
        <v>3532</v>
      </c>
    </row>
    <row r="653" spans="1:7" ht="15" customHeight="1" x14ac:dyDescent="0.25">
      <c r="A653" s="103" t="s">
        <v>1258</v>
      </c>
      <c r="B653" s="104" t="s">
        <v>1259</v>
      </c>
      <c r="C653" s="104" t="s">
        <v>1259</v>
      </c>
      <c r="D653" s="105" t="s">
        <v>2672</v>
      </c>
      <c r="E653" s="106">
        <v>42614</v>
      </c>
      <c r="F653" s="106">
        <v>45291</v>
      </c>
      <c r="G653" s="107" t="s">
        <v>3532</v>
      </c>
    </row>
    <row r="654" spans="1:7" ht="15" customHeight="1" x14ac:dyDescent="0.25">
      <c r="A654" s="103" t="s">
        <v>1260</v>
      </c>
      <c r="B654" s="104" t="s">
        <v>1083</v>
      </c>
      <c r="C654" s="104" t="s">
        <v>1259</v>
      </c>
      <c r="D654" s="105" t="s">
        <v>2672</v>
      </c>
      <c r="E654" s="106">
        <v>42614</v>
      </c>
      <c r="F654" s="106">
        <v>45291</v>
      </c>
      <c r="G654" s="107" t="s">
        <v>3532</v>
      </c>
    </row>
    <row r="655" spans="1:7" ht="15" customHeight="1" x14ac:dyDescent="0.25">
      <c r="A655" s="103" t="s">
        <v>1268</v>
      </c>
      <c r="B655" s="104" t="s">
        <v>1269</v>
      </c>
      <c r="C655" s="104" t="s">
        <v>1269</v>
      </c>
      <c r="D655" s="105" t="s">
        <v>2678</v>
      </c>
      <c r="E655" s="106">
        <v>42614</v>
      </c>
      <c r="F655" s="106">
        <v>45291</v>
      </c>
      <c r="G655" s="107" t="s">
        <v>3532</v>
      </c>
    </row>
    <row r="656" spans="1:7" ht="15" customHeight="1" x14ac:dyDescent="0.25">
      <c r="A656" s="103" t="s">
        <v>1270</v>
      </c>
      <c r="B656" s="104" t="s">
        <v>1271</v>
      </c>
      <c r="C656" s="104" t="s">
        <v>1269</v>
      </c>
      <c r="D656" s="105" t="s">
        <v>2678</v>
      </c>
      <c r="E656" s="106">
        <v>42614</v>
      </c>
      <c r="F656" s="106">
        <v>45291</v>
      </c>
      <c r="G656" s="107" t="s">
        <v>3532</v>
      </c>
    </row>
    <row r="657" spans="1:7" ht="15" customHeight="1" x14ac:dyDescent="0.25">
      <c r="A657" s="103" t="s">
        <v>2686</v>
      </c>
      <c r="B657" s="104" t="s">
        <v>2687</v>
      </c>
      <c r="C657" s="104" t="s">
        <v>2688</v>
      </c>
      <c r="D657" s="105" t="s">
        <v>2689</v>
      </c>
      <c r="E657" s="106">
        <v>42614</v>
      </c>
      <c r="F657" s="106">
        <v>45291</v>
      </c>
      <c r="G657" s="107" t="s">
        <v>3532</v>
      </c>
    </row>
    <row r="658" spans="1:7" ht="15" customHeight="1" x14ac:dyDescent="0.25">
      <c r="A658" s="103" t="s">
        <v>2690</v>
      </c>
      <c r="B658" s="104" t="s">
        <v>2691</v>
      </c>
      <c r="C658" s="104" t="s">
        <v>2688</v>
      </c>
      <c r="D658" s="105" t="s">
        <v>2689</v>
      </c>
      <c r="E658" s="106">
        <v>42614</v>
      </c>
      <c r="F658" s="106">
        <v>45291</v>
      </c>
      <c r="G658" s="107" t="s">
        <v>3532</v>
      </c>
    </row>
    <row r="659" spans="1:7" ht="15" customHeight="1" x14ac:dyDescent="0.25">
      <c r="A659" s="103" t="s">
        <v>1284</v>
      </c>
      <c r="B659" s="104" t="s">
        <v>2700</v>
      </c>
      <c r="C659" s="104" t="s">
        <v>2701</v>
      </c>
      <c r="D659" s="105" t="s">
        <v>2702</v>
      </c>
      <c r="E659" s="106">
        <v>42614</v>
      </c>
      <c r="F659" s="106">
        <v>45291</v>
      </c>
      <c r="G659" s="107" t="s">
        <v>3532</v>
      </c>
    </row>
    <row r="660" spans="1:7" ht="15" customHeight="1" x14ac:dyDescent="0.25">
      <c r="A660" s="103" t="s">
        <v>1285</v>
      </c>
      <c r="B660" s="104" t="s">
        <v>1286</v>
      </c>
      <c r="C660" s="104" t="s">
        <v>2701</v>
      </c>
      <c r="D660" s="105" t="s">
        <v>2702</v>
      </c>
      <c r="E660" s="106">
        <v>42614</v>
      </c>
      <c r="F660" s="106">
        <v>45291</v>
      </c>
      <c r="G660" s="107" t="s">
        <v>3532</v>
      </c>
    </row>
    <row r="661" spans="1:7" ht="15" customHeight="1" x14ac:dyDescent="0.25">
      <c r="A661" s="103" t="s">
        <v>1295</v>
      </c>
      <c r="B661" s="104" t="s">
        <v>1296</v>
      </c>
      <c r="C661" s="104" t="s">
        <v>2705</v>
      </c>
      <c r="D661" s="105" t="s">
        <v>2706</v>
      </c>
      <c r="E661" s="106">
        <v>42614</v>
      </c>
      <c r="F661" s="106">
        <v>45291</v>
      </c>
      <c r="G661" s="107" t="s">
        <v>3532</v>
      </c>
    </row>
    <row r="662" spans="1:7" ht="15" customHeight="1" x14ac:dyDescent="0.25">
      <c r="A662" s="103" t="s">
        <v>1297</v>
      </c>
      <c r="B662" s="104" t="s">
        <v>1298</v>
      </c>
      <c r="C662" s="104" t="s">
        <v>2705</v>
      </c>
      <c r="D662" s="105" t="s">
        <v>2706</v>
      </c>
      <c r="E662" s="106">
        <v>42614</v>
      </c>
      <c r="F662" s="106">
        <v>45291</v>
      </c>
      <c r="G662" s="107" t="s">
        <v>3532</v>
      </c>
    </row>
    <row r="663" spans="1:7" ht="15" customHeight="1" x14ac:dyDescent="0.25">
      <c r="A663" s="103" t="s">
        <v>1302</v>
      </c>
      <c r="B663" s="104" t="s">
        <v>1303</v>
      </c>
      <c r="C663" s="104" t="s">
        <v>1303</v>
      </c>
      <c r="D663" s="105" t="s">
        <v>2709</v>
      </c>
      <c r="E663" s="106">
        <v>42614</v>
      </c>
      <c r="F663" s="106">
        <v>45291</v>
      </c>
      <c r="G663" s="107" t="s">
        <v>3532</v>
      </c>
    </row>
    <row r="664" spans="1:7" ht="15" customHeight="1" x14ac:dyDescent="0.25">
      <c r="A664" s="103" t="s">
        <v>1304</v>
      </c>
      <c r="B664" s="104" t="s">
        <v>1305</v>
      </c>
      <c r="C664" s="104" t="s">
        <v>1303</v>
      </c>
      <c r="D664" s="105" t="s">
        <v>2709</v>
      </c>
      <c r="E664" s="106">
        <v>42614</v>
      </c>
      <c r="F664" s="106">
        <v>45291</v>
      </c>
      <c r="G664" s="107" t="s">
        <v>3532</v>
      </c>
    </row>
    <row r="665" spans="1:7" ht="15" customHeight="1" x14ac:dyDescent="0.25">
      <c r="A665" s="103" t="s">
        <v>1306</v>
      </c>
      <c r="B665" s="104" t="s">
        <v>1307</v>
      </c>
      <c r="C665" s="104" t="s">
        <v>1307</v>
      </c>
      <c r="D665" s="105" t="s">
        <v>2710</v>
      </c>
      <c r="E665" s="106">
        <v>42614</v>
      </c>
      <c r="F665" s="106">
        <v>45291</v>
      </c>
      <c r="G665" s="107" t="s">
        <v>3532</v>
      </c>
    </row>
    <row r="666" spans="1:7" ht="15" customHeight="1" x14ac:dyDescent="0.25">
      <c r="A666" s="103" t="s">
        <v>1308</v>
      </c>
      <c r="B666" s="104" t="s">
        <v>1309</v>
      </c>
      <c r="C666" s="104" t="s">
        <v>1307</v>
      </c>
      <c r="D666" s="105" t="s">
        <v>2710</v>
      </c>
      <c r="E666" s="106">
        <v>42614</v>
      </c>
      <c r="F666" s="106">
        <v>45291</v>
      </c>
      <c r="G666" s="107" t="s">
        <v>3532</v>
      </c>
    </row>
    <row r="667" spans="1:7" ht="15" customHeight="1" x14ac:dyDescent="0.25">
      <c r="A667" s="103" t="s">
        <v>1314</v>
      </c>
      <c r="B667" s="104" t="s">
        <v>1315</v>
      </c>
      <c r="C667" s="104" t="s">
        <v>1315</v>
      </c>
      <c r="D667" s="105" t="s">
        <v>2712</v>
      </c>
      <c r="E667" s="106">
        <v>42614</v>
      </c>
      <c r="F667" s="106">
        <v>45291</v>
      </c>
      <c r="G667" s="107" t="s">
        <v>3532</v>
      </c>
    </row>
    <row r="668" spans="1:7" ht="15" customHeight="1" x14ac:dyDescent="0.25">
      <c r="A668" s="103" t="s">
        <v>1316</v>
      </c>
      <c r="B668" s="104" t="s">
        <v>1317</v>
      </c>
      <c r="C668" s="104" t="s">
        <v>1315</v>
      </c>
      <c r="D668" s="105" t="s">
        <v>2712</v>
      </c>
      <c r="E668" s="106">
        <v>42614</v>
      </c>
      <c r="F668" s="106">
        <v>45291</v>
      </c>
      <c r="G668" s="107" t="s">
        <v>3532</v>
      </c>
    </row>
    <row r="669" spans="1:7" ht="15" customHeight="1" x14ac:dyDescent="0.25">
      <c r="A669" s="103" t="s">
        <v>1326</v>
      </c>
      <c r="B669" s="104" t="s">
        <v>1327</v>
      </c>
      <c r="C669" s="104" t="s">
        <v>1327</v>
      </c>
      <c r="D669" s="105" t="s">
        <v>2715</v>
      </c>
      <c r="E669" s="106">
        <v>42614</v>
      </c>
      <c r="F669" s="106">
        <v>45291</v>
      </c>
      <c r="G669" s="107" t="s">
        <v>3532</v>
      </c>
    </row>
    <row r="670" spans="1:7" ht="15" customHeight="1" x14ac:dyDescent="0.25">
      <c r="A670" s="103" t="s">
        <v>1328</v>
      </c>
      <c r="B670" s="104" t="s">
        <v>1329</v>
      </c>
      <c r="C670" s="104" t="s">
        <v>1327</v>
      </c>
      <c r="D670" s="105" t="s">
        <v>2715</v>
      </c>
      <c r="E670" s="106">
        <v>42614</v>
      </c>
      <c r="F670" s="106">
        <v>45291</v>
      </c>
      <c r="G670" s="107" t="s">
        <v>3532</v>
      </c>
    </row>
    <row r="671" spans="1:7" ht="15" customHeight="1" x14ac:dyDescent="0.25">
      <c r="A671" s="103" t="s">
        <v>1330</v>
      </c>
      <c r="B671" s="104" t="s">
        <v>1331</v>
      </c>
      <c r="C671" s="104" t="s">
        <v>1331</v>
      </c>
      <c r="D671" s="105" t="s">
        <v>2716</v>
      </c>
      <c r="E671" s="106">
        <v>42614</v>
      </c>
      <c r="F671" s="106">
        <v>45291</v>
      </c>
      <c r="G671" s="107" t="s">
        <v>3532</v>
      </c>
    </row>
    <row r="672" spans="1:7" ht="15" customHeight="1" x14ac:dyDescent="0.25">
      <c r="A672" s="103" t="s">
        <v>1332</v>
      </c>
      <c r="B672" s="104" t="s">
        <v>1333</v>
      </c>
      <c r="C672" s="104" t="s">
        <v>1331</v>
      </c>
      <c r="D672" s="105" t="s">
        <v>2716</v>
      </c>
      <c r="E672" s="106">
        <v>42614</v>
      </c>
      <c r="F672" s="106">
        <v>45291</v>
      </c>
      <c r="G672" s="107" t="s">
        <v>3532</v>
      </c>
    </row>
    <row r="673" spans="1:7" ht="15" customHeight="1" x14ac:dyDescent="0.25">
      <c r="A673" s="103" t="s">
        <v>1338</v>
      </c>
      <c r="B673" s="104" t="s">
        <v>1001</v>
      </c>
      <c r="C673" s="104" t="s">
        <v>2485</v>
      </c>
      <c r="D673" s="105" t="s">
        <v>2718</v>
      </c>
      <c r="E673" s="106">
        <v>42614</v>
      </c>
      <c r="F673" s="106">
        <v>45291</v>
      </c>
      <c r="G673" s="107" t="s">
        <v>3532</v>
      </c>
    </row>
    <row r="674" spans="1:7" ht="15" customHeight="1" x14ac:dyDescent="0.25">
      <c r="A674" s="103" t="s">
        <v>1339</v>
      </c>
      <c r="B674" s="104" t="s">
        <v>1003</v>
      </c>
      <c r="C674" s="104" t="s">
        <v>2485</v>
      </c>
      <c r="D674" s="105" t="s">
        <v>2718</v>
      </c>
      <c r="E674" s="106">
        <v>42614</v>
      </c>
      <c r="F674" s="106">
        <v>45291</v>
      </c>
      <c r="G674" s="107" t="s">
        <v>3532</v>
      </c>
    </row>
    <row r="675" spans="1:7" ht="15" customHeight="1" x14ac:dyDescent="0.25">
      <c r="A675" s="103" t="s">
        <v>1356</v>
      </c>
      <c r="B675" s="104" t="s">
        <v>1357</v>
      </c>
      <c r="C675" s="104" t="s">
        <v>2726</v>
      </c>
      <c r="D675" s="105" t="s">
        <v>2727</v>
      </c>
      <c r="E675" s="106">
        <v>42614</v>
      </c>
      <c r="F675" s="106">
        <v>45291</v>
      </c>
      <c r="G675" s="107" t="s">
        <v>3532</v>
      </c>
    </row>
    <row r="676" spans="1:7" ht="15" customHeight="1" x14ac:dyDescent="0.25">
      <c r="A676" s="103" t="s">
        <v>1358</v>
      </c>
      <c r="B676" s="104" t="s">
        <v>1359</v>
      </c>
      <c r="C676" s="104" t="s">
        <v>2726</v>
      </c>
      <c r="D676" s="105" t="s">
        <v>2727</v>
      </c>
      <c r="E676" s="106">
        <v>42614</v>
      </c>
      <c r="F676" s="106">
        <v>45291</v>
      </c>
      <c r="G676" s="107" t="s">
        <v>3532</v>
      </c>
    </row>
    <row r="677" spans="1:7" ht="15" customHeight="1" x14ac:dyDescent="0.25">
      <c r="A677" s="103" t="s">
        <v>1362</v>
      </c>
      <c r="B677" s="104" t="s">
        <v>1185</v>
      </c>
      <c r="C677" s="104" t="s">
        <v>1185</v>
      </c>
      <c r="D677" s="105" t="s">
        <v>2729</v>
      </c>
      <c r="E677" s="106">
        <v>42614</v>
      </c>
      <c r="F677" s="106">
        <v>45291</v>
      </c>
      <c r="G677" s="107" t="s">
        <v>3532</v>
      </c>
    </row>
    <row r="678" spans="1:7" ht="15" customHeight="1" x14ac:dyDescent="0.25">
      <c r="A678" s="103" t="s">
        <v>1363</v>
      </c>
      <c r="B678" s="104" t="s">
        <v>874</v>
      </c>
      <c r="C678" s="104" t="s">
        <v>1185</v>
      </c>
      <c r="D678" s="105" t="s">
        <v>2729</v>
      </c>
      <c r="E678" s="106">
        <v>42614</v>
      </c>
      <c r="F678" s="106">
        <v>45291</v>
      </c>
      <c r="G678" s="107" t="s">
        <v>3532</v>
      </c>
    </row>
    <row r="679" spans="1:7" ht="15" customHeight="1" x14ac:dyDescent="0.25">
      <c r="A679" s="103" t="s">
        <v>1364</v>
      </c>
      <c r="B679" s="104" t="s">
        <v>1365</v>
      </c>
      <c r="C679" s="104" t="s">
        <v>1365</v>
      </c>
      <c r="D679" s="105" t="s">
        <v>2730</v>
      </c>
      <c r="E679" s="106">
        <v>42614</v>
      </c>
      <c r="F679" s="106">
        <v>45291</v>
      </c>
      <c r="G679" s="107" t="s">
        <v>3532</v>
      </c>
    </row>
    <row r="680" spans="1:7" ht="15" customHeight="1" x14ac:dyDescent="0.25">
      <c r="A680" s="103" t="s">
        <v>1366</v>
      </c>
      <c r="B680" s="104" t="s">
        <v>1367</v>
      </c>
      <c r="C680" s="104" t="s">
        <v>1365</v>
      </c>
      <c r="D680" s="105" t="s">
        <v>2730</v>
      </c>
      <c r="E680" s="106">
        <v>42614</v>
      </c>
      <c r="F680" s="106">
        <v>45291</v>
      </c>
      <c r="G680" s="107" t="s">
        <v>3532</v>
      </c>
    </row>
    <row r="681" spans="1:7" ht="15" customHeight="1" x14ac:dyDescent="0.25">
      <c r="A681" s="103" t="s">
        <v>1368</v>
      </c>
      <c r="B681" s="104" t="s">
        <v>1369</v>
      </c>
      <c r="C681" s="104" t="s">
        <v>1369</v>
      </c>
      <c r="D681" s="105" t="s">
        <v>2731</v>
      </c>
      <c r="E681" s="106">
        <v>42614</v>
      </c>
      <c r="F681" s="106">
        <v>45291</v>
      </c>
      <c r="G681" s="107" t="s">
        <v>3532</v>
      </c>
    </row>
    <row r="682" spans="1:7" ht="15" customHeight="1" x14ac:dyDescent="0.25">
      <c r="A682" s="103" t="s">
        <v>1370</v>
      </c>
      <c r="B682" s="104" t="s">
        <v>1371</v>
      </c>
      <c r="C682" s="104" t="s">
        <v>1369</v>
      </c>
      <c r="D682" s="105" t="s">
        <v>2731</v>
      </c>
      <c r="E682" s="106">
        <v>42614</v>
      </c>
      <c r="F682" s="106">
        <v>45291</v>
      </c>
      <c r="G682" s="107" t="s">
        <v>3532</v>
      </c>
    </row>
    <row r="683" spans="1:7" ht="15" customHeight="1" x14ac:dyDescent="0.25">
      <c r="A683" s="103" t="s">
        <v>1372</v>
      </c>
      <c r="B683" s="104" t="s">
        <v>1307</v>
      </c>
      <c r="C683" s="104" t="s">
        <v>1307</v>
      </c>
      <c r="D683" s="105" t="s">
        <v>2732</v>
      </c>
      <c r="E683" s="106">
        <v>42614</v>
      </c>
      <c r="F683" s="106">
        <v>45291</v>
      </c>
      <c r="G683" s="107" t="s">
        <v>3532</v>
      </c>
    </row>
    <row r="684" spans="1:7" ht="15" customHeight="1" x14ac:dyDescent="0.25">
      <c r="A684" s="103" t="s">
        <v>1373</v>
      </c>
      <c r="B684" s="104" t="s">
        <v>1309</v>
      </c>
      <c r="C684" s="104" t="s">
        <v>1307</v>
      </c>
      <c r="D684" s="105" t="s">
        <v>2732</v>
      </c>
      <c r="E684" s="106">
        <v>42614</v>
      </c>
      <c r="F684" s="106">
        <v>45291</v>
      </c>
      <c r="G684" s="107" t="s">
        <v>3532</v>
      </c>
    </row>
    <row r="685" spans="1:7" ht="15" customHeight="1" x14ac:dyDescent="0.25">
      <c r="A685" s="103" t="s">
        <v>1378</v>
      </c>
      <c r="B685" s="104" t="s">
        <v>1311</v>
      </c>
      <c r="C685" s="104" t="s">
        <v>1311</v>
      </c>
      <c r="D685" s="105" t="s">
        <v>2734</v>
      </c>
      <c r="E685" s="106">
        <v>42614</v>
      </c>
      <c r="F685" s="106">
        <v>45291</v>
      </c>
      <c r="G685" s="107" t="s">
        <v>3532</v>
      </c>
    </row>
    <row r="686" spans="1:7" ht="15" customHeight="1" x14ac:dyDescent="0.25">
      <c r="A686" s="103" t="s">
        <v>1379</v>
      </c>
      <c r="B686" s="104" t="s">
        <v>1313</v>
      </c>
      <c r="C686" s="104" t="s">
        <v>1311</v>
      </c>
      <c r="D686" s="105" t="s">
        <v>2734</v>
      </c>
      <c r="E686" s="106">
        <v>42614</v>
      </c>
      <c r="F686" s="106">
        <v>45291</v>
      </c>
      <c r="G686" s="107" t="s">
        <v>3532</v>
      </c>
    </row>
    <row r="687" spans="1:7" ht="15" customHeight="1" x14ac:dyDescent="0.25">
      <c r="A687" s="103" t="s">
        <v>1382</v>
      </c>
      <c r="B687" s="104" t="s">
        <v>1383</v>
      </c>
      <c r="C687" s="104" t="s">
        <v>1383</v>
      </c>
      <c r="D687" s="105" t="s">
        <v>2736</v>
      </c>
      <c r="E687" s="106">
        <v>42614</v>
      </c>
      <c r="F687" s="106">
        <v>45291</v>
      </c>
      <c r="G687" s="107" t="s">
        <v>3532</v>
      </c>
    </row>
    <row r="688" spans="1:7" ht="15" customHeight="1" x14ac:dyDescent="0.25">
      <c r="A688" s="103" t="s">
        <v>1384</v>
      </c>
      <c r="B688" s="104" t="s">
        <v>1385</v>
      </c>
      <c r="C688" s="104" t="s">
        <v>1383</v>
      </c>
      <c r="D688" s="105" t="s">
        <v>2736</v>
      </c>
      <c r="E688" s="106">
        <v>42614</v>
      </c>
      <c r="F688" s="106">
        <v>45291</v>
      </c>
      <c r="G688" s="107" t="s">
        <v>3532</v>
      </c>
    </row>
    <row r="689" spans="1:7" ht="15" customHeight="1" x14ac:dyDescent="0.25">
      <c r="A689" s="103" t="s">
        <v>1397</v>
      </c>
      <c r="B689" s="104" t="s">
        <v>1398</v>
      </c>
      <c r="C689" s="104" t="s">
        <v>2741</v>
      </c>
      <c r="D689" s="105" t="s">
        <v>2742</v>
      </c>
      <c r="E689" s="106">
        <v>42614</v>
      </c>
      <c r="F689" s="106">
        <v>45291</v>
      </c>
      <c r="G689" s="107" t="s">
        <v>3532</v>
      </c>
    </row>
    <row r="690" spans="1:7" ht="15" customHeight="1" x14ac:dyDescent="0.25">
      <c r="A690" s="103" t="s">
        <v>1399</v>
      </c>
      <c r="B690" s="104" t="s">
        <v>1400</v>
      </c>
      <c r="C690" s="104" t="s">
        <v>2741</v>
      </c>
      <c r="D690" s="105" t="s">
        <v>2742</v>
      </c>
      <c r="E690" s="106">
        <v>42614</v>
      </c>
      <c r="F690" s="106">
        <v>45291</v>
      </c>
      <c r="G690" s="107" t="s">
        <v>3532</v>
      </c>
    </row>
    <row r="691" spans="1:7" ht="15" customHeight="1" x14ac:dyDescent="0.25">
      <c r="A691" s="103" t="s">
        <v>1401</v>
      </c>
      <c r="B691" s="104" t="s">
        <v>923</v>
      </c>
      <c r="C691" s="104" t="s">
        <v>923</v>
      </c>
      <c r="D691" s="105" t="s">
        <v>2743</v>
      </c>
      <c r="E691" s="106">
        <v>42614</v>
      </c>
      <c r="F691" s="106">
        <v>45291</v>
      </c>
      <c r="G691" s="107" t="s">
        <v>3532</v>
      </c>
    </row>
    <row r="692" spans="1:7" ht="15" customHeight="1" x14ac:dyDescent="0.25">
      <c r="A692" s="103" t="s">
        <v>1402</v>
      </c>
      <c r="B692" s="104" t="s">
        <v>789</v>
      </c>
      <c r="C692" s="104" t="s">
        <v>923</v>
      </c>
      <c r="D692" s="105" t="s">
        <v>2743</v>
      </c>
      <c r="E692" s="106">
        <v>42614</v>
      </c>
      <c r="F692" s="106">
        <v>45291</v>
      </c>
      <c r="G692" s="107" t="s">
        <v>3532</v>
      </c>
    </row>
    <row r="693" spans="1:7" ht="15" customHeight="1" x14ac:dyDescent="0.25">
      <c r="A693" s="103" t="s">
        <v>1407</v>
      </c>
      <c r="B693" s="104" t="s">
        <v>1408</v>
      </c>
      <c r="C693" s="104" t="s">
        <v>1408</v>
      </c>
      <c r="D693" s="105" t="s">
        <v>2748</v>
      </c>
      <c r="E693" s="106">
        <v>42614</v>
      </c>
      <c r="F693" s="106">
        <v>45291</v>
      </c>
      <c r="G693" s="107" t="s">
        <v>3532</v>
      </c>
    </row>
    <row r="694" spans="1:7" ht="15" customHeight="1" x14ac:dyDescent="0.25">
      <c r="A694" s="103" t="s">
        <v>1409</v>
      </c>
      <c r="B694" s="104" t="s">
        <v>1410</v>
      </c>
      <c r="C694" s="104" t="s">
        <v>1408</v>
      </c>
      <c r="D694" s="105" t="s">
        <v>2748</v>
      </c>
      <c r="E694" s="106">
        <v>42614</v>
      </c>
      <c r="F694" s="106">
        <v>45291</v>
      </c>
      <c r="G694" s="107" t="s">
        <v>3532</v>
      </c>
    </row>
    <row r="695" spans="1:7" ht="15" customHeight="1" x14ac:dyDescent="0.25">
      <c r="A695" s="103" t="s">
        <v>1411</v>
      </c>
      <c r="B695" s="104" t="s">
        <v>1259</v>
      </c>
      <c r="C695" s="104" t="s">
        <v>1259</v>
      </c>
      <c r="D695" s="105" t="s">
        <v>2749</v>
      </c>
      <c r="E695" s="106">
        <v>42614</v>
      </c>
      <c r="F695" s="106">
        <v>45291</v>
      </c>
      <c r="G695" s="107" t="s">
        <v>3532</v>
      </c>
    </row>
    <row r="696" spans="1:7" ht="15" customHeight="1" x14ac:dyDescent="0.25">
      <c r="A696" s="103" t="s">
        <v>1412</v>
      </c>
      <c r="B696" s="104" t="s">
        <v>1083</v>
      </c>
      <c r="C696" s="104" t="s">
        <v>1259</v>
      </c>
      <c r="D696" s="105" t="s">
        <v>2749</v>
      </c>
      <c r="E696" s="106">
        <v>42614</v>
      </c>
      <c r="F696" s="106">
        <v>45291</v>
      </c>
      <c r="G696" s="107" t="s">
        <v>3532</v>
      </c>
    </row>
    <row r="697" spans="1:7" ht="15" customHeight="1" x14ac:dyDescent="0.25">
      <c r="A697" s="103" t="s">
        <v>1413</v>
      </c>
      <c r="B697" s="104" t="s">
        <v>1414</v>
      </c>
      <c r="C697" s="104" t="s">
        <v>1414</v>
      </c>
      <c r="D697" s="105" t="s">
        <v>2750</v>
      </c>
      <c r="E697" s="106">
        <v>42614</v>
      </c>
      <c r="F697" s="106">
        <v>45291</v>
      </c>
      <c r="G697" s="107" t="s">
        <v>3532</v>
      </c>
    </row>
    <row r="698" spans="1:7" ht="15" customHeight="1" x14ac:dyDescent="0.25">
      <c r="A698" s="103" t="s">
        <v>1415</v>
      </c>
      <c r="B698" s="104" t="s">
        <v>1416</v>
      </c>
      <c r="C698" s="104" t="s">
        <v>1414</v>
      </c>
      <c r="D698" s="105" t="s">
        <v>2750</v>
      </c>
      <c r="E698" s="106">
        <v>42614</v>
      </c>
      <c r="F698" s="106">
        <v>45291</v>
      </c>
      <c r="G698" s="107" t="s">
        <v>3532</v>
      </c>
    </row>
    <row r="699" spans="1:7" ht="15" customHeight="1" x14ac:dyDescent="0.25">
      <c r="A699" s="103" t="s">
        <v>1421</v>
      </c>
      <c r="B699" s="104" t="s">
        <v>1315</v>
      </c>
      <c r="C699" s="104" t="s">
        <v>1315</v>
      </c>
      <c r="D699" s="105" t="s">
        <v>2752</v>
      </c>
      <c r="E699" s="106">
        <v>42614</v>
      </c>
      <c r="F699" s="106">
        <v>45291</v>
      </c>
      <c r="G699" s="107" t="s">
        <v>3532</v>
      </c>
    </row>
    <row r="700" spans="1:7" ht="15" customHeight="1" x14ac:dyDescent="0.25">
      <c r="A700" s="103" t="s">
        <v>1422</v>
      </c>
      <c r="B700" s="104" t="s">
        <v>1317</v>
      </c>
      <c r="C700" s="104" t="s">
        <v>1315</v>
      </c>
      <c r="D700" s="105" t="s">
        <v>2752</v>
      </c>
      <c r="E700" s="106">
        <v>42614</v>
      </c>
      <c r="F700" s="106">
        <v>45291</v>
      </c>
      <c r="G700" s="107" t="s">
        <v>3532</v>
      </c>
    </row>
    <row r="701" spans="1:7" ht="15" customHeight="1" x14ac:dyDescent="0.25">
      <c r="A701" s="103" t="s">
        <v>1423</v>
      </c>
      <c r="B701" s="104" t="s">
        <v>1424</v>
      </c>
      <c r="C701" s="104" t="s">
        <v>2753</v>
      </c>
      <c r="D701" s="105" t="s">
        <v>2754</v>
      </c>
      <c r="E701" s="106">
        <v>42614</v>
      </c>
      <c r="F701" s="106">
        <v>45291</v>
      </c>
      <c r="G701" s="107" t="s">
        <v>3532</v>
      </c>
    </row>
    <row r="702" spans="1:7" ht="15" customHeight="1" x14ac:dyDescent="0.25">
      <c r="A702" s="103" t="s">
        <v>1425</v>
      </c>
      <c r="B702" s="104" t="s">
        <v>1426</v>
      </c>
      <c r="C702" s="104" t="s">
        <v>2753</v>
      </c>
      <c r="D702" s="105" t="s">
        <v>2754</v>
      </c>
      <c r="E702" s="106">
        <v>42614</v>
      </c>
      <c r="F702" s="106">
        <v>45291</v>
      </c>
      <c r="G702" s="107" t="s">
        <v>3532</v>
      </c>
    </row>
    <row r="703" spans="1:7" ht="15" customHeight="1" x14ac:dyDescent="0.25">
      <c r="A703" s="103" t="s">
        <v>2755</v>
      </c>
      <c r="B703" s="104" t="s">
        <v>1446</v>
      </c>
      <c r="C703" s="104" t="s">
        <v>2745</v>
      </c>
      <c r="D703" s="105" t="s">
        <v>3511</v>
      </c>
      <c r="E703" s="106">
        <v>43070</v>
      </c>
      <c r="F703" s="106">
        <v>45291</v>
      </c>
      <c r="G703" s="107" t="s">
        <v>3532</v>
      </c>
    </row>
    <row r="704" spans="1:7" ht="15" customHeight="1" x14ac:dyDescent="0.25">
      <c r="A704" s="103" t="s">
        <v>2756</v>
      </c>
      <c r="B704" s="104" t="s">
        <v>2747</v>
      </c>
      <c r="C704" s="104" t="s">
        <v>2745</v>
      </c>
      <c r="D704" s="105" t="s">
        <v>3511</v>
      </c>
      <c r="E704" s="106">
        <v>43070</v>
      </c>
      <c r="F704" s="106">
        <v>45291</v>
      </c>
      <c r="G704" s="107" t="s">
        <v>3532</v>
      </c>
    </row>
    <row r="705" spans="1:7" ht="15" customHeight="1" x14ac:dyDescent="0.25">
      <c r="A705" s="103" t="s">
        <v>1427</v>
      </c>
      <c r="B705" s="104" t="s">
        <v>1383</v>
      </c>
      <c r="C705" s="104" t="s">
        <v>1383</v>
      </c>
      <c r="D705" s="105" t="s">
        <v>2757</v>
      </c>
      <c r="E705" s="106">
        <v>42614</v>
      </c>
      <c r="F705" s="106">
        <v>45291</v>
      </c>
      <c r="G705" s="107" t="s">
        <v>3532</v>
      </c>
    </row>
    <row r="706" spans="1:7" ht="15" customHeight="1" thickBot="1" x14ac:dyDescent="0.3">
      <c r="A706" s="108" t="s">
        <v>1428</v>
      </c>
      <c r="B706" s="109" t="s">
        <v>1385</v>
      </c>
      <c r="C706" s="109" t="s">
        <v>1383</v>
      </c>
      <c r="D706" s="110" t="s">
        <v>2757</v>
      </c>
      <c r="E706" s="111">
        <v>42614</v>
      </c>
      <c r="F706" s="111">
        <v>45291</v>
      </c>
      <c r="G706" s="112" t="s">
        <v>3532</v>
      </c>
    </row>
  </sheetData>
  <autoFilter ref="A1:G1"/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workbookViewId="0">
      <selection activeCell="G19" sqref="G19"/>
    </sheetView>
  </sheetViews>
  <sheetFormatPr defaultRowHeight="15" x14ac:dyDescent="0.25"/>
  <cols>
    <col min="1" max="1" width="2.7109375" customWidth="1"/>
    <col min="2" max="2" width="9.42578125" customWidth="1"/>
    <col min="3" max="3" width="11.5703125" customWidth="1"/>
    <col min="4" max="4" width="11.85546875" bestFit="1" customWidth="1"/>
    <col min="5" max="5" width="9.140625" customWidth="1"/>
    <col min="6" max="6" width="7.5703125" customWidth="1"/>
    <col min="7" max="7" width="12.28515625" customWidth="1"/>
    <col min="9" max="9" width="9.140625" customWidth="1"/>
  </cols>
  <sheetData>
    <row r="1" spans="1:15" x14ac:dyDescent="0.25">
      <c r="A1" t="s">
        <v>1456</v>
      </c>
    </row>
    <row r="3" spans="1:15" ht="29.25" customHeight="1" x14ac:dyDescent="0.25">
      <c r="A3" s="127" t="s">
        <v>3516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</row>
    <row r="4" spans="1:15" x14ac:dyDescent="0.25">
      <c r="B4" t="s">
        <v>2764</v>
      </c>
    </row>
    <row r="6" spans="1:15" x14ac:dyDescent="0.25">
      <c r="A6" t="s">
        <v>3517</v>
      </c>
    </row>
    <row r="7" spans="1:15" x14ac:dyDescent="0.25">
      <c r="B7" t="s">
        <v>2765</v>
      </c>
    </row>
    <row r="9" spans="1:15" x14ac:dyDescent="0.25">
      <c r="A9" t="s">
        <v>3518</v>
      </c>
    </row>
    <row r="10" spans="1:15" x14ac:dyDescent="0.25">
      <c r="B10" t="s">
        <v>3519</v>
      </c>
    </row>
    <row r="12" spans="1:15" x14ac:dyDescent="0.25">
      <c r="A12" t="s">
        <v>3520</v>
      </c>
    </row>
    <row r="13" spans="1:15" x14ac:dyDescent="0.25">
      <c r="B13" t="s">
        <v>2766</v>
      </c>
    </row>
    <row r="15" spans="1:15" x14ac:dyDescent="0.25">
      <c r="A15" t="s">
        <v>1</v>
      </c>
    </row>
    <row r="16" spans="1:15" x14ac:dyDescent="0.25">
      <c r="B16" t="s">
        <v>2767</v>
      </c>
    </row>
    <row r="17" spans="1:7" ht="15.75" thickBot="1" x14ac:dyDescent="0.3"/>
    <row r="18" spans="1:7" ht="18.75" x14ac:dyDescent="0.3">
      <c r="B18" s="46" t="s">
        <v>1445</v>
      </c>
      <c r="C18" s="47"/>
      <c r="F18" s="58" t="s">
        <v>1442</v>
      </c>
      <c r="G18" s="47"/>
    </row>
    <row r="19" spans="1:7" ht="18.75" x14ac:dyDescent="0.3">
      <c r="B19" s="48" t="s">
        <v>2</v>
      </c>
      <c r="C19" s="98">
        <v>36340</v>
      </c>
      <c r="F19" s="48" t="s">
        <v>7</v>
      </c>
      <c r="G19" s="49">
        <f>CEILING(C19*12*$E$25,10)</f>
        <v>592200</v>
      </c>
    </row>
    <row r="20" spans="1:7" ht="18.75" x14ac:dyDescent="0.3">
      <c r="B20" s="48" t="s">
        <v>3510</v>
      </c>
      <c r="C20" s="98">
        <v>27210</v>
      </c>
      <c r="F20" s="48" t="s">
        <v>8</v>
      </c>
      <c r="G20" s="49">
        <f>CEILING(C20*12*$E$25,10)</f>
        <v>443420</v>
      </c>
    </row>
    <row r="21" spans="1:7" ht="18.75" x14ac:dyDescent="0.3">
      <c r="B21" s="48" t="s">
        <v>3</v>
      </c>
      <c r="C21" s="98">
        <v>39300</v>
      </c>
      <c r="F21" s="48" t="s">
        <v>9</v>
      </c>
      <c r="G21" s="49">
        <f>CEILING(C21*12*$E$25,10)</f>
        <v>640440</v>
      </c>
    </row>
    <row r="22" spans="1:7" ht="18.75" x14ac:dyDescent="0.3">
      <c r="B22" s="48" t="s">
        <v>3509</v>
      </c>
      <c r="C22" s="98">
        <v>19950</v>
      </c>
      <c r="F22" s="48" t="s">
        <v>3508</v>
      </c>
      <c r="G22" s="49">
        <f>CEILING(C22*12*$E$25,10)</f>
        <v>325110</v>
      </c>
    </row>
    <row r="23" spans="1:7" ht="19.5" thickBot="1" x14ac:dyDescent="0.35">
      <c r="B23" s="50" t="s">
        <v>4</v>
      </c>
      <c r="C23" s="97">
        <v>28340</v>
      </c>
      <c r="F23" s="50" t="s">
        <v>10</v>
      </c>
      <c r="G23" s="51">
        <f>CEILING(C23*$E$25/160,1)</f>
        <v>241</v>
      </c>
    </row>
    <row r="24" spans="1:7" ht="19.5" thickBot="1" x14ac:dyDescent="0.35">
      <c r="B24" s="52"/>
      <c r="C24" s="53"/>
      <c r="F24" s="9"/>
      <c r="G24" s="10"/>
    </row>
    <row r="25" spans="1:7" ht="19.5" thickBot="1" x14ac:dyDescent="0.35">
      <c r="B25" s="54" t="s">
        <v>5</v>
      </c>
      <c r="C25" s="55">
        <v>35.799999999999997</v>
      </c>
      <c r="D25" s="56" t="s">
        <v>6</v>
      </c>
      <c r="E25" s="57">
        <f>1+(C25/100)</f>
        <v>1.3580000000000001</v>
      </c>
    </row>
    <row r="30" spans="1:7" x14ac:dyDescent="0.25">
      <c r="A30" s="45"/>
    </row>
  </sheetData>
  <mergeCells count="1">
    <mergeCell ref="A3:O3"/>
  </mergeCells>
  <pageMargins left="0.70866141732283472" right="0.70866141732283472" top="0.78740157480314965" bottom="0.78740157480314965" header="0.31496062992125984" footer="0.31496062992125984"/>
  <pageSetup paperSize="9" scale="5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7</vt:i4>
      </vt:variant>
    </vt:vector>
  </HeadingPairs>
  <TitlesOfParts>
    <vt:vector size="14" baseType="lpstr">
      <vt:lpstr>Info</vt:lpstr>
      <vt:lpstr>Podpůrná opatření - část A</vt:lpstr>
      <vt:lpstr>Podpůrná opatření - část B</vt:lpstr>
      <vt:lpstr>nelze doporučovatod 12-2017</vt:lpstr>
      <vt:lpstr>nelze doporučovat od 9.3.2018</vt:lpstr>
      <vt:lpstr>nelze doporučovat od 1.1.2020</vt:lpstr>
      <vt:lpstr>vzorce pro PO dle vyhlášky</vt:lpstr>
      <vt:lpstr>N1_</vt:lpstr>
      <vt:lpstr>'Podpůrná opatření - část B'!Názvy_tisku</vt:lpstr>
      <vt:lpstr>P1_</vt:lpstr>
      <vt:lpstr>'vzorce pro PO dle vyhlášky'!p1_p1</vt:lpstr>
      <vt:lpstr>P2_</vt:lpstr>
      <vt:lpstr>P3_</vt:lpstr>
      <vt:lpstr>P4_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Cahová Lenka</dc:creator>
  <cp:lastModifiedBy>Fáberová Petra (MHMP, ROZ)</cp:lastModifiedBy>
  <cp:lastPrinted>2019-10-29T08:39:03Z</cp:lastPrinted>
  <dcterms:created xsi:type="dcterms:W3CDTF">2016-06-22T12:39:33Z</dcterms:created>
  <dcterms:modified xsi:type="dcterms:W3CDTF">2020-03-04T14:16:04Z</dcterms:modified>
</cp:coreProperties>
</file>